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iana/Downloads/"/>
    </mc:Choice>
  </mc:AlternateContent>
  <xr:revisionPtr revIDLastSave="0" documentId="13_ncr:1_{A690E97B-2739-E94E-BEE4-3FBAE1859B99}" xr6:coauthVersionLast="47" xr6:coauthVersionMax="47" xr10:uidLastSave="{00000000-0000-0000-0000-000000000000}"/>
  <bookViews>
    <workbookView xWindow="10820" yWindow="1040" windowWidth="16380" windowHeight="14140" xr2:uid="{00000000-000D-0000-FFFF-FFFF00000000}"/>
  </bookViews>
  <sheets>
    <sheet name="Медіація 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K101" localSheetId="0">#REF!</definedName>
    <definedName name="__K101">#REF!</definedName>
    <definedName name="__K102" localSheetId="0">#REF!</definedName>
    <definedName name="__K102">#REF!</definedName>
    <definedName name="__K103" localSheetId="0">'[1]ЕП бак 03-03'!$C$29:$BB$29</definedName>
    <definedName name="__K103">'[1]ЕП бак 03-03'!$C$29:$BB$29</definedName>
    <definedName name="__K104" localSheetId="0">#REF!</definedName>
    <definedName name="__K104">#REF!</definedName>
    <definedName name="__K105" localSheetId="0">'[1]ЕП бак 03-03'!$C$29:$BB$29</definedName>
    <definedName name="__K105">#REF!</definedName>
    <definedName name="__K106" localSheetId="0">#REF!</definedName>
    <definedName name="__K106">'[1]ЕП бак 03-03'!$C$29:$BB$29</definedName>
    <definedName name="__K107" localSheetId="0">#REF!</definedName>
    <definedName name="__K107">#REF!</definedName>
    <definedName name="__K108" localSheetId="0">#REF!</definedName>
    <definedName name="__K108">#REF!</definedName>
    <definedName name="__K109" localSheetId="0">#REF!</definedName>
    <definedName name="__K109">#REF!</definedName>
    <definedName name="__Kur1" localSheetId="0">#REF!</definedName>
    <definedName name="__Kur1">#REF!</definedName>
    <definedName name="__Kur2" localSheetId="0">#REF!</definedName>
    <definedName name="__Kur2">#REF!</definedName>
    <definedName name="__Kur3" localSheetId="0">#REF!</definedName>
    <definedName name="__Kur3">#REF!</definedName>
    <definedName name="__Kur4" localSheetId="0">#REF!</definedName>
    <definedName name="__Kur4">#REF!</definedName>
    <definedName name="_K101" localSheetId="0">#REF!</definedName>
    <definedName name="_K101">#REF!</definedName>
    <definedName name="_K102" localSheetId="0">#REF!</definedName>
    <definedName name="_K102">#REF!</definedName>
    <definedName name="_K103" localSheetId="0">'[2]ЕП бак 03-03'!$C$29:$BB$29</definedName>
    <definedName name="_K103">'[2]ЕП бак 03-03'!$C$29:$BB$29</definedName>
    <definedName name="_K104" localSheetId="0">#REF!</definedName>
    <definedName name="_K104">#REF!</definedName>
    <definedName name="_K105" localSheetId="0">'[2]ЕП бак 03-03'!$C$29:$BB$29</definedName>
    <definedName name="_K105">'[2]ЕП бак 03-03'!$C$29:$BB$29</definedName>
    <definedName name="_K106" localSheetId="0">#REF!</definedName>
    <definedName name="_K106">#REF!</definedName>
    <definedName name="_K107" localSheetId="0">#REF!</definedName>
    <definedName name="_K107">#REF!</definedName>
    <definedName name="_K108" localSheetId="0">#REF!</definedName>
    <definedName name="_K108">#REF!</definedName>
    <definedName name="_K109" localSheetId="0">#REF!</definedName>
    <definedName name="_K109">#REF!</definedName>
    <definedName name="_Kur1" localSheetId="0">#REF!</definedName>
    <definedName name="_Kur1">#REF!</definedName>
    <definedName name="_Kur2" localSheetId="0">#REF!</definedName>
    <definedName name="_Kur2">#REF!</definedName>
    <definedName name="_Kur3" localSheetId="0">#REF!</definedName>
    <definedName name="_Kur3">#REF!</definedName>
    <definedName name="_Kur4" localSheetId="0">#REF!</definedName>
    <definedName name="_Kur4">#REF!</definedName>
    <definedName name="Kur2p" localSheetId="0">'[3]ЕП бак 03-03'!$C$29:$BB$29</definedName>
    <definedName name="Kur2p">'[3]ЕП бак 03-03'!$C$29:$BB$29</definedName>
    <definedName name="Kur2p1" localSheetId="0">'[3]ЕП бак 03-03'!$C$29:$BB$29</definedName>
    <definedName name="Kur2p1">'[3]ЕП бак 03-03'!$C$29:$BB$29</definedName>
    <definedName name="kura111">#REF!</definedName>
    <definedName name="kura2111">#REF!</definedName>
    <definedName name="kura222">#REF!</definedName>
    <definedName name="kura22222">#REF!</definedName>
    <definedName name="kura232">#REF!</definedName>
    <definedName name="kura242">#REF!</definedName>
    <definedName name="kura31">#REF!</definedName>
    <definedName name="kura41">#REF!</definedName>
    <definedName name="Kurs1" localSheetId="0">#REF!</definedName>
    <definedName name="Kurs1">#REF!</definedName>
    <definedName name="Kurs101" localSheetId="0">#REF!</definedName>
    <definedName name="Kurs101">#REF!</definedName>
    <definedName name="Kurs102" localSheetId="0">#REF!</definedName>
    <definedName name="Kurs102">#REF!</definedName>
    <definedName name="Kurs103" localSheetId="0">'[2]ЕП бак 03-03'!$C$29:$BB$29</definedName>
    <definedName name="Kurs103">'[1]ЕП бак 03-03'!$C$29:$BB$29</definedName>
    <definedName name="Kurs104" localSheetId="0">#REF!</definedName>
    <definedName name="Kurs104">#REF!</definedName>
    <definedName name="Kurs105" localSheetId="0">#REF!</definedName>
    <definedName name="Kurs105">#REF!</definedName>
    <definedName name="Kurs106" localSheetId="0">'[2]ЕП бак 03-03'!$C$29:$BB$29</definedName>
    <definedName name="Kurs106">'[1]ЕП бак 03-03'!$C$29:$BB$29</definedName>
    <definedName name="Kurs108" localSheetId="0">#REF!</definedName>
    <definedName name="Kurs108">#REF!</definedName>
    <definedName name="Kurs11" localSheetId="0">#REF!</definedName>
    <definedName name="Kurs11">#REF!</definedName>
    <definedName name="Kurs111" localSheetId="0">#REF!</definedName>
    <definedName name="Kurs111">#REF!</definedName>
    <definedName name="Kurs111p" localSheetId="0">'[4]Графік НП'!$B$19:$BA$19</definedName>
    <definedName name="Kurs111p">'[4]Графік НП'!$B$19:$BA$19</definedName>
    <definedName name="kurs11p">'[5]ПВШ дфн'!$C$28:$BB$28</definedName>
    <definedName name="Kurs12" localSheetId="0">#REF!</definedName>
    <definedName name="Kurs12">#REF!</definedName>
    <definedName name="Kurs13" localSheetId="0">#REF!</definedName>
    <definedName name="Kurs13">#REF!</definedName>
    <definedName name="Kurs14" localSheetId="0">#REF!</definedName>
    <definedName name="Kurs14">#REF!</definedName>
    <definedName name="Kurs1p" localSheetId="0">'[6]ПВШ дфн'!$C$28:$BB$28</definedName>
    <definedName name="Kurs1p">'[7]ПВШ дфн'!$C$28:$BB$28</definedName>
    <definedName name="Kurs2" localSheetId="0">#REF!</definedName>
    <definedName name="Kurs2">#REF!</definedName>
    <definedName name="Kurs21" localSheetId="0">'[8]УНЗ зфн'!#REF!</definedName>
    <definedName name="Kurs21">'[9]УНЗ зфн'!#REF!</definedName>
    <definedName name="Kurs22" localSheetId="0">'[8]УНЗ зфн'!#REF!</definedName>
    <definedName name="Kurs22">'[9]УНЗ зфн'!#REF!</definedName>
    <definedName name="Kurs222" localSheetId="0">#REF!</definedName>
    <definedName name="Kurs222">#REF!</definedName>
    <definedName name="Kurs222p" localSheetId="0">'[4]Графік НП'!$B$19:$BA$19</definedName>
    <definedName name="Kurs222p">'[4]Графік НП'!$B$19:$BA$19</definedName>
    <definedName name="Kurs23" localSheetId="0">'[8]УНЗ зфн'!#REF!</definedName>
    <definedName name="Kurs23">'[9]УНЗ зфн'!#REF!</definedName>
    <definedName name="Kurs24" localSheetId="0">'[8]УНЗ зфн'!#REF!</definedName>
    <definedName name="Kurs24">'[9]УНЗ зфн'!#REF!</definedName>
    <definedName name="Kurs2p" localSheetId="0">#REF!</definedName>
    <definedName name="Kurs3" localSheetId="0">#REF!</definedName>
    <definedName name="Kurs3">#REF!</definedName>
    <definedName name="Kurs31" localSheetId="0">#REF!</definedName>
    <definedName name="Kurs31">#REF!</definedName>
    <definedName name="Kurs32" localSheetId="0">#REF!</definedName>
    <definedName name="Kurs32">#REF!</definedName>
    <definedName name="Kurs33" localSheetId="0">#REF!</definedName>
    <definedName name="Kurs33">#REF!</definedName>
    <definedName name="Kurs333" localSheetId="0">#REF!</definedName>
    <definedName name="Kurs333">#REF!</definedName>
    <definedName name="Kurs34" localSheetId="0">#REF!</definedName>
    <definedName name="Kurs34">#REF!</definedName>
    <definedName name="Kurs4" localSheetId="0">#REF!</definedName>
    <definedName name="Kurs4">#REF!</definedName>
    <definedName name="Kurs41" localSheetId="0">#REF!</definedName>
    <definedName name="kurs41">#REF!</definedName>
    <definedName name="kURS42" localSheetId="0">#REF!</definedName>
    <definedName name="Kurs42">#REF!</definedName>
    <definedName name="Kurs444" localSheetId="0">#REF!</definedName>
    <definedName name="Kurs444">#REF!</definedName>
    <definedName name="Kurs6" localSheetId="0">#REF!</definedName>
    <definedName name="Kurs6">#REF!</definedName>
    <definedName name="Kurs7" localSheetId="0">#REF!</definedName>
    <definedName name="Kurs7">#REF!</definedName>
    <definedName name="_xlnm.Print_Area" localSheetId="0">'Медіація 2025'!$A$1:$BE$75</definedName>
    <definedName name="SHARED_FORMULA_10_106_10_106_0">36*IF(#REF!="екз.",1,0)</definedName>
    <definedName name="SHARED_FORMULA_10_123_10_123_0">36*IF(#REF!="екз.",1,0)</definedName>
    <definedName name="SHARED_FORMULA_10_30_10_30_0">36*IF(#REF!="екз.",1,0)</definedName>
    <definedName name="SHARED_FORMULA_10_6_10_6_0">36*IF(#REF!="екз.",1,0)</definedName>
    <definedName name="SHARED_FORMULA_10_73_10_73_0">36*IF(#REF!="екз.",1,0)</definedName>
    <definedName name="SHARED_FORMULA_10_94_10_94_0">36*IF(#REF!="екз.",1,0)</definedName>
    <definedName name="SHARED_FORMULA_5_104_5_104_0">#REF!/36</definedName>
    <definedName name="SHARED_FORMULA_5_126_5_126_0">#REF!/36</definedName>
    <definedName name="SHARED_FORMULA_5_29_5_29_0">#REF!/36</definedName>
    <definedName name="SHARED_FORMULA_5_74_5_74_0">#REF!/36</definedName>
    <definedName name="SHARED_FORMULA_7_105_7_105_0">36*#REF!</definedName>
    <definedName name="SHARED_FORMULA_7_123_7_123_0">36*#REF!</definedName>
    <definedName name="SHARED_FORMULA_7_30_7_30_0">36*#REF!</definedName>
    <definedName name="SHARED_FORMULA_7_6_7_6_0">36*#REF!</definedName>
    <definedName name="SHARED_FORMULA_7_73_7_73_0">36*#REF!</definedName>
    <definedName name="SHARED_FORMULA_7_94_7_94_0">36*#REF!</definedName>
    <definedName name="SHARED_FORMULA_9_106_9_106_0">#REF!-36*IF(#REF!="екз.",1,0)</definedName>
    <definedName name="SHARED_FORMULA_9_123_9_123_0">#REF!-36*IF(#REF!="екз.",1,0)</definedName>
    <definedName name="SHARED_FORMULA_9_30_9_30_0">#REF!-36*IF(#REF!="екз.",1,0)</definedName>
    <definedName name="SHARED_FORMULA_9_6_9_6_0">#REF!-36*IF(#REF!="екз.",1,0)</definedName>
    <definedName name="SHARED_FORMULA_9_73_9_73_0">#REF!-36*IF(#REF!="екз.",1,0)</definedName>
    <definedName name="SHARED_FORMULA_9_94_9_94_0">#REF!-36*IF(#REF!="екз.",1,0)</definedName>
    <definedName name="ккк">#REF!</definedName>
    <definedName name="ккк2">#REF!</definedName>
    <definedName name="фукуа" localSheetId="0">#REF!</definedName>
    <definedName name="фукуа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9" i="1" l="1"/>
  <c r="V49" i="1"/>
  <c r="T49" i="1"/>
  <c r="V45" i="1"/>
  <c r="V46" i="1"/>
  <c r="AF48" i="1"/>
  <c r="AH48" i="1" s="1"/>
  <c r="T48" i="1"/>
  <c r="AF39" i="1"/>
  <c r="AF40" i="1"/>
  <c r="AF41" i="1"/>
  <c r="AF42" i="1"/>
  <c r="AF43" i="1"/>
  <c r="AF44" i="1"/>
  <c r="AF45" i="1"/>
  <c r="AF46" i="1"/>
  <c r="AF47" i="1"/>
  <c r="AF50" i="1"/>
  <c r="AF51" i="1"/>
  <c r="AH49" i="1" l="1"/>
  <c r="AF27" i="1"/>
  <c r="G28" i="1"/>
  <c r="V55" i="1"/>
  <c r="V56" i="1"/>
  <c r="V57" i="1"/>
  <c r="V58" i="1"/>
  <c r="V54" i="1"/>
  <c r="AD46" i="1"/>
  <c r="AM46" i="1"/>
  <c r="T46" i="1"/>
  <c r="AH46" i="1" s="1"/>
  <c r="AD45" i="1"/>
  <c r="T45" i="1"/>
  <c r="AD44" i="1"/>
  <c r="V44" i="1"/>
  <c r="T44" i="1"/>
  <c r="AD42" i="1"/>
  <c r="V42" i="1"/>
  <c r="T42" i="1"/>
  <c r="AD40" i="1"/>
  <c r="T40" i="1"/>
  <c r="AD43" i="1"/>
  <c r="T43" i="1"/>
  <c r="AH43" i="1" s="1"/>
  <c r="AD41" i="1"/>
  <c r="V41" i="1"/>
  <c r="T41" i="1"/>
  <c r="AD39" i="1"/>
  <c r="T39" i="1"/>
  <c r="AF38" i="1"/>
  <c r="AD38" i="1"/>
  <c r="V38" i="1"/>
  <c r="T38" i="1"/>
  <c r="N59" i="1"/>
  <c r="O59" i="1"/>
  <c r="AP59" i="1"/>
  <c r="AM59" i="1"/>
  <c r="AJ59" i="1"/>
  <c r="X59" i="1"/>
  <c r="Z59" i="1"/>
  <c r="AB59" i="1"/>
  <c r="AD59" i="1"/>
  <c r="R59" i="1"/>
  <c r="AF58" i="1"/>
  <c r="T58" i="1"/>
  <c r="AF57" i="1"/>
  <c r="T57" i="1"/>
  <c r="AF56" i="1"/>
  <c r="T56" i="1"/>
  <c r="AF55" i="1"/>
  <c r="T55" i="1"/>
  <c r="AF54" i="1"/>
  <c r="T54" i="1"/>
  <c r="AP52" i="1"/>
  <c r="T50" i="1"/>
  <c r="AH50" i="1" s="1"/>
  <c r="M28" i="1"/>
  <c r="K28" i="1"/>
  <c r="K27" i="1"/>
  <c r="X52" i="1"/>
  <c r="X60" i="1" s="1"/>
  <c r="Z52" i="1"/>
  <c r="AB52" i="1"/>
  <c r="T51" i="1"/>
  <c r="AH51" i="1" s="1"/>
  <c r="T47" i="1"/>
  <c r="AH47" i="1" s="1"/>
  <c r="AJ52" i="1"/>
  <c r="AJ60" i="1" s="1"/>
  <c r="R52" i="1"/>
  <c r="Q52" i="1"/>
  <c r="Q60" i="1" s="1"/>
  <c r="P52" i="1"/>
  <c r="P60" i="1" s="1"/>
  <c r="O52" i="1"/>
  <c r="N52" i="1"/>
  <c r="E27" i="1"/>
  <c r="G27" i="1"/>
  <c r="I27" i="1"/>
  <c r="M27" i="1"/>
  <c r="E28" i="1"/>
  <c r="I28" i="1"/>
  <c r="O28" i="1"/>
  <c r="AH42" i="1" l="1"/>
  <c r="AH41" i="1"/>
  <c r="AH40" i="1"/>
  <c r="AH45" i="1"/>
  <c r="R60" i="1"/>
  <c r="AH44" i="1"/>
  <c r="N60" i="1"/>
  <c r="O60" i="1"/>
  <c r="AB60" i="1"/>
  <c r="E29" i="1"/>
  <c r="AH54" i="1"/>
  <c r="AH58" i="1"/>
  <c r="M29" i="1"/>
  <c r="C29" i="1"/>
  <c r="O29" i="1"/>
  <c r="AF59" i="1"/>
  <c r="I29" i="1"/>
  <c r="AH39" i="1"/>
  <c r="K29" i="1"/>
  <c r="AH55" i="1"/>
  <c r="V59" i="1"/>
  <c r="AH38" i="1"/>
  <c r="AH57" i="1"/>
  <c r="G29" i="1"/>
  <c r="Z60" i="1"/>
  <c r="AP60" i="1"/>
  <c r="V52" i="1"/>
  <c r="AD52" i="1"/>
  <c r="AD60" i="1" s="1"/>
  <c r="T52" i="1"/>
  <c r="AF52" i="1"/>
  <c r="AH56" i="1"/>
  <c r="T59" i="1"/>
  <c r="Q28" i="1"/>
  <c r="Q27" i="1"/>
  <c r="AM52" i="1"/>
  <c r="AM60" i="1" s="1"/>
  <c r="V60" i="1" l="1"/>
  <c r="AF60" i="1"/>
  <c r="Q29" i="1"/>
  <c r="AH59" i="1"/>
  <c r="AH52" i="1"/>
  <c r="T60" i="1"/>
  <c r="AH60" i="1" l="1"/>
</calcChain>
</file>

<file path=xl/sharedStrings.xml><?xml version="1.0" encoding="utf-8"?>
<sst xmlns="http://schemas.openxmlformats.org/spreadsheetml/2006/main" count="211" uniqueCount="138">
  <si>
    <t>І</t>
  </si>
  <si>
    <t>Т</t>
  </si>
  <si>
    <t>С</t>
  </si>
  <si>
    <t>К</t>
  </si>
  <si>
    <t>ІІ</t>
  </si>
  <si>
    <t>П</t>
  </si>
  <si>
    <t>Д</t>
  </si>
  <si>
    <t>А</t>
  </si>
  <si>
    <t>у тому числі:</t>
  </si>
  <si>
    <t>ОК1</t>
  </si>
  <si>
    <t>ОК2</t>
  </si>
  <si>
    <t>ОК3</t>
  </si>
  <si>
    <t>ОК4</t>
  </si>
  <si>
    <t>ОК5</t>
  </si>
  <si>
    <t>ОК6</t>
  </si>
  <si>
    <t>ОК7</t>
  </si>
  <si>
    <t>ОК8</t>
  </si>
  <si>
    <t>ОК9</t>
  </si>
  <si>
    <t>ОК10</t>
  </si>
  <si>
    <t>ОК11</t>
  </si>
  <si>
    <t>ОК12</t>
  </si>
  <si>
    <t>ОК13</t>
  </si>
  <si>
    <t>ОК14</t>
  </si>
  <si>
    <t>ВК1</t>
  </si>
  <si>
    <t>ВК2</t>
  </si>
  <si>
    <t>ВК3</t>
  </si>
  <si>
    <t>ВК4</t>
  </si>
  <si>
    <t>ВК5</t>
  </si>
  <si>
    <t>Кількість годин на тиждень</t>
  </si>
  <si>
    <r>
      <t xml:space="preserve">ВНЗ </t>
    </r>
    <r>
      <rPr>
        <b/>
        <sz val="20"/>
        <rFont val="Calibri"/>
        <family val="2"/>
        <charset val="204"/>
      </rPr>
      <t>«</t>
    </r>
    <r>
      <rPr>
        <b/>
        <sz val="20"/>
        <rFont val="Times New Roman Cyr"/>
        <family val="1"/>
        <charset val="204"/>
      </rPr>
      <t>УНІВЕРСИТЕТ   ЕКОНОМІКИ   ТА   ПРАВА   «КРОК</t>
    </r>
    <r>
      <rPr>
        <b/>
        <sz val="20"/>
        <rFont val="Times New Roman"/>
        <family val="1"/>
        <charset val="204"/>
      </rPr>
      <t>» / KROK University</t>
    </r>
  </si>
  <si>
    <r>
      <t>НАВЧАЛЬНИЙ ПЛА</t>
    </r>
    <r>
      <rPr>
        <b/>
        <sz val="20"/>
        <rFont val="Times New Roman Cyr"/>
        <charset val="204"/>
      </rPr>
      <t>Н / CURRICULUM</t>
    </r>
  </si>
  <si>
    <t>ЗАТВЕРДЖЕНО / APPROVED</t>
  </si>
  <si>
    <t>на підставі ухвалення рішення / based on the decision</t>
  </si>
  <si>
    <t>Вченої ради Університету / Academic Council of KROK University</t>
  </si>
  <si>
    <t>Ректор / Rector</t>
  </si>
  <si>
    <t>Ректор / Rector   __________________ Кучко А.М. / Kuchko A</t>
  </si>
  <si>
    <t>"24" квітня  2025 р., протокол № 8 / April 24, 2025, protocol No. 8</t>
  </si>
  <si>
    <t>з галузі знань / field of knowledge</t>
  </si>
  <si>
    <t>спеціальність / specialty</t>
  </si>
  <si>
    <t>освітня програма / educational program</t>
  </si>
  <si>
    <t>термін навчання / term of study</t>
  </si>
  <si>
    <t>ступінь вищої освіти / higher education degree</t>
  </si>
  <si>
    <t>на основі / based on</t>
  </si>
  <si>
    <t>D Бізнес, адміністрування та право / D Business, Administration and Law</t>
  </si>
  <si>
    <t>D3 Менеджмент / D3 Management</t>
  </si>
  <si>
    <t>Медіація та менеджмент  конфліктів / Mediation and conflict management</t>
  </si>
  <si>
    <t>1 рік 4 місяці / 1 year 4 months</t>
  </si>
  <si>
    <t>Магістр / Master</t>
  </si>
  <si>
    <t xml:space="preserve">на основі  повної вищої освіти / based on complete higher education </t>
  </si>
  <si>
    <t>Форма здобуття освіти:  денна, заочна / Form of education: full-time, part-time</t>
  </si>
  <si>
    <t>I. ГРАФІК НАВЧАЛЬНОГО ПРОЦЕСУ / SCHEDULE OF THE EDUCATIONAL PROCESS</t>
  </si>
  <si>
    <t>Курс / Course</t>
  </si>
  <si>
    <t>Вересень / Sep</t>
  </si>
  <si>
    <t>Жовтень / Oct</t>
  </si>
  <si>
    <t>Листопад / Nov</t>
  </si>
  <si>
    <t>Грудень / Dec</t>
  </si>
  <si>
    <t>Січень / Jan</t>
  </si>
  <si>
    <t>Лютий / Feb</t>
  </si>
  <si>
    <t>Березень / Mar</t>
  </si>
  <si>
    <t xml:space="preserve"> Квітень / Apr</t>
  </si>
  <si>
    <t>Травень / May</t>
  </si>
  <si>
    <t>Червень / Jun</t>
  </si>
  <si>
    <t>Липень / Jul</t>
  </si>
  <si>
    <t>Серпень / Aug</t>
  </si>
  <si>
    <t xml:space="preserve">     Курс / Course</t>
  </si>
  <si>
    <t>Екзаменаційно-залікова сесія / Examination session</t>
  </si>
  <si>
    <t>Практика / Practice</t>
  </si>
  <si>
    <t>Виконання дипломного проекту (роботи) / Diploma thesis</t>
  </si>
  <si>
    <t>Атестація / Certification</t>
  </si>
  <si>
    <t>Канікули / Vacation</t>
  </si>
  <si>
    <t>Разом / Total</t>
  </si>
  <si>
    <t>Науково-дослідне (індивідуальне завдання) / Research (individual task)</t>
  </si>
  <si>
    <t>ПОЗНАЧЕННЯ / MARKING: Т - теоретичне навчання / on-campus session; С - екзаменаційно-залікова сесія / examination session; П - практика / practice;  Д-виконання кваліфікаційної роботи / performance of qualification diploma thesis;                         К - канікули / vacation; А - атестація / certification; ІЗ - виконання індивідуальних завдань / completing individual tasks</t>
  </si>
  <si>
    <t>Теоретичне навчання / on-campus session</t>
  </si>
  <si>
    <t>ІІІ. ПРАКТИКА / PRACTICE</t>
  </si>
  <si>
    <t>ІV. АТЕСТАЦІЯ / CERTIFICATION</t>
  </si>
  <si>
    <t>Назва практики / Practice name</t>
  </si>
  <si>
    <t>Семестр / Semester</t>
  </si>
  <si>
    <t>Тижні / Week</t>
  </si>
  <si>
    <t>Переддипломна практика / Pre-graduate internship</t>
  </si>
  <si>
    <t>Усі змістові модулі циклу дисциплін професійних та практичних компетентностей / All content modules of the cycle of disciplines of professional and practical competencies</t>
  </si>
  <si>
    <t>Назва навчальної дисципліни / Name of the academic discipline</t>
  </si>
  <si>
    <t>Форма атестації (екзамен, дипломний проект (робота)) / Certification form (exam, diploma project (work))</t>
  </si>
  <si>
    <t xml:space="preserve">Захист кваліфікаційної роботи / Defense of the diploma thesis </t>
  </si>
  <si>
    <t>V. ПЛАН НАВЧАЛЬНОГО ПРОЦЕСУ / LEARNING PLAN</t>
  </si>
  <si>
    <t xml:space="preserve">Шифр за ОПП / Code for the EPP </t>
  </si>
  <si>
    <t>НАЗВА НАВЧАЛЬНОЇ ДИСЦИПЛІНИ / NAME OF THE ACADEMIC DISCIPLINE</t>
  </si>
  <si>
    <t>Розподіл за семестрами / Distribution by semester</t>
  </si>
  <si>
    <t>Екзамени  / Exams</t>
  </si>
  <si>
    <t>Заліки / Credits</t>
  </si>
  <si>
    <t>Курсові / Coursework</t>
  </si>
  <si>
    <t>Кількість годин / Number of hours</t>
  </si>
  <si>
    <t>Аудиторних / Auditorium</t>
  </si>
  <si>
    <t>Кількість                                                    кредитів ECTS / Number of ECTS credits</t>
  </si>
  <si>
    <t xml:space="preserve">Загальний обсяг / Total </t>
  </si>
  <si>
    <t>Всього / Total</t>
  </si>
  <si>
    <t>Лекції / Lectures</t>
  </si>
  <si>
    <r>
      <t xml:space="preserve">Практичні </t>
    </r>
    <r>
      <rPr>
        <b/>
        <sz val="11"/>
        <rFont val="Times New Roman Cyr"/>
        <family val="1"/>
        <charset val="204"/>
      </rPr>
      <t>(семінарські) / Practical (seminar)</t>
    </r>
  </si>
  <si>
    <t>Лабораторні / Laboratory</t>
  </si>
  <si>
    <t>Індивідуальні заняття, консультації / Individual lessons, consultations</t>
  </si>
  <si>
    <t>Підсумковий контроль / Final control</t>
  </si>
  <si>
    <t>Самостійна робота / Independent work</t>
  </si>
  <si>
    <t>Розподіл годин за курсами і семестрами / Distribution of hours by courses and semesters</t>
  </si>
  <si>
    <t>І курс / 1st year</t>
  </si>
  <si>
    <t>ІІ курс / 2nd year</t>
  </si>
  <si>
    <t>ІІІ курс / 3rd year</t>
  </si>
  <si>
    <t>ІV курс / 4th year</t>
  </si>
  <si>
    <t>Семестри / Semesters</t>
  </si>
  <si>
    <t>Кількість тижнів у семестрі / Number of weeks in a semester</t>
  </si>
  <si>
    <t>ОБОВ'ЯЗКОВІ ОСВІТНІ КОМПОНЕНТИ / MANDATORY EDUCATIONAL COMPONENTS</t>
  </si>
  <si>
    <t>ВИБІРКОВІ ОСВІТНІ КОМПОНЕНТИ / ELECTIVE EDUCATIONAL COMPONENTS</t>
  </si>
  <si>
    <t>Загальний обсяг обов'язкових  компонентів / Total volume</t>
  </si>
  <si>
    <t>Загальний обсяг вибіркових компонентів / Total volume</t>
  </si>
  <si>
    <t xml:space="preserve">Дисципліна вільного вибору / Elective component                                                                              </t>
  </si>
  <si>
    <t xml:space="preserve">Дисципліна вільного вибору / Elective component                                                                                    </t>
  </si>
  <si>
    <t>Дисципліна вільного вибору / Elective component</t>
  </si>
  <si>
    <t>Загальна кількість / Total number</t>
  </si>
  <si>
    <t>Кількість екзаменів / Number of exams</t>
  </si>
  <si>
    <t>Кількість курсових робіт (проєктів) / Number of coursework (projects)</t>
  </si>
  <si>
    <t>Кількість заліків / Number of assessment</t>
  </si>
  <si>
    <t>Гарант освітньої  програми / Educational program guarantor                                                                                                           ______________________</t>
  </si>
  <si>
    <t>Сєдашова О.А. / Sedashova O.</t>
  </si>
  <si>
    <t>Історія медіації. Введення в медіацію / History of Mediation. Introduction to Mediation</t>
  </si>
  <si>
    <t>Психологічні аспекти конфліктології. Типологія і діагностика конфліктів / Psychological aspects of conflictology. Typology and diagnostics of conflicts.</t>
  </si>
  <si>
    <t>Менеджмент конфліктів / Conflict management</t>
  </si>
  <si>
    <t>Альтернативне вирішення спорів. Процедура медіації / Alternative Dispute Resolution. Mediation Procedure</t>
  </si>
  <si>
    <t>Візуальна психодіагностика. Психологія обману та маніпуляцій / Visual psychodiagnostics. Psychology of deception and manipulation</t>
  </si>
  <si>
    <t>Організаційна поведінка / Organizational behavior</t>
  </si>
  <si>
    <t>Моделі та підходи в медіації / Models and approaches in mediation</t>
  </si>
  <si>
    <t>Стратегія та тактика переговорів. Техніки і практики / Negotiation strategy and tactics. Techniques and practices</t>
  </si>
  <si>
    <t>Комунікативний менеджмент / Communication management</t>
  </si>
  <si>
    <t>Етика медіатора. Національний та міжнародний досвід / Mediator Ethics. National and International Experience</t>
  </si>
  <si>
    <t>Дослідження в менеджменті / Research in Management</t>
  </si>
  <si>
    <t>Фасилітація / Facilitation</t>
  </si>
  <si>
    <t>Виконання кваліфікаційної роботи / Performing qualification work</t>
  </si>
  <si>
    <t>проекти / projects</t>
  </si>
  <si>
    <t>роботи / works</t>
  </si>
  <si>
    <t>ІI. ЗВЕДЕНІ ДАНІ ПРО БЮДЖЕТ ЧАСУ, тижні / SUMMARY OF TIME BUDGET DATA,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</si>
</sst>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7">
    <font>
      <sz val="10"/>
      <name val="Arial Cyr"/>
      <charset val="204"/>
    </font>
    <font>
      <sz val="10"/>
      <name val="Arial Cyr"/>
      <charset val="204"/>
    </font>
    <font>
      <sz val="10"/>
      <name val="Arial Black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sz val="10"/>
      <name val="Times New Roman Cyr"/>
      <family val="1"/>
      <charset val="204"/>
    </font>
    <font>
      <b/>
      <sz val="16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20"/>
      <name val="Calibri"/>
      <family val="2"/>
      <charset val="204"/>
    </font>
    <font>
      <b/>
      <sz val="20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b/>
      <u/>
      <sz val="16"/>
      <name val="Times New Roman Cyr"/>
      <family val="1"/>
      <charset val="204"/>
    </font>
    <font>
      <b/>
      <u/>
      <sz val="16"/>
      <name val="Times New Roman Cyr"/>
      <charset val="204"/>
    </font>
    <font>
      <b/>
      <sz val="18"/>
      <name val="Times New Roman Cyr"/>
      <family val="1"/>
      <charset val="204"/>
    </font>
    <font>
      <sz val="11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 Cyr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0"/>
      <name val="Arial Cyr"/>
      <family val="2"/>
    </font>
    <font>
      <b/>
      <sz val="14"/>
      <name val="Times New Roman Cyr"/>
      <charset val="204"/>
    </font>
    <font>
      <sz val="14"/>
      <color rgb="FF000000"/>
      <name val="Times New Roman Cyr"/>
      <family val="1"/>
      <charset val="204"/>
    </font>
    <font>
      <sz val="14"/>
      <color rgb="FF000000"/>
      <name val="Arial Cyr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Arial Cyr"/>
      <charset val="204"/>
    </font>
    <font>
      <b/>
      <sz val="14"/>
      <name val="Times New Roman Cyr"/>
    </font>
    <font>
      <b/>
      <sz val="14"/>
      <color rgb="FF000000"/>
      <name val="Times New Roman Cyr"/>
    </font>
    <font>
      <sz val="14"/>
      <color rgb="FF000000"/>
      <name val="Times New Roman Cyr"/>
    </font>
    <font>
      <sz val="12"/>
      <color rgb="FF000000"/>
      <name val="Times New Roman Cyr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</font>
    <font>
      <b/>
      <sz val="14"/>
      <color rgb="FF000000"/>
      <name val="Times New Roman"/>
      <family val="1"/>
      <charset val="204"/>
    </font>
    <font>
      <b/>
      <sz val="14"/>
      <color rgb="FF000000"/>
      <name val="Times New Roman Cyr"/>
      <family val="1"/>
      <charset val="204"/>
    </font>
    <font>
      <b/>
      <sz val="20"/>
      <name val="Times New Roman"/>
      <family val="1"/>
      <charset val="204"/>
    </font>
    <font>
      <b/>
      <sz val="20"/>
      <name val="Times New Roman Cyr"/>
      <charset val="204"/>
    </font>
    <font>
      <b/>
      <sz val="10"/>
      <name val="Times New Roman Cyr"/>
      <charset val="204"/>
    </font>
    <font>
      <sz val="10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26" fillId="0" borderId="0"/>
    <xf numFmtId="0" fontId="4" fillId="0" borderId="0"/>
    <xf numFmtId="0" fontId="5" fillId="0" borderId="0"/>
    <xf numFmtId="0" fontId="1" fillId="0" borderId="0"/>
    <xf numFmtId="0" fontId="37" fillId="0" borderId="0"/>
  </cellStyleXfs>
  <cellXfs count="447">
    <xf numFmtId="0" fontId="0" fillId="0" borderId="0" xfId="0"/>
    <xf numFmtId="0" fontId="7" fillId="0" borderId="0" xfId="8" applyFont="1"/>
    <xf numFmtId="0" fontId="11" fillId="0" borderId="0" xfId="8" applyFont="1"/>
    <xf numFmtId="0" fontId="8" fillId="0" borderId="0" xfId="0" applyFont="1"/>
    <xf numFmtId="0" fontId="7" fillId="0" borderId="0" xfId="0" applyFont="1"/>
    <xf numFmtId="0" fontId="13" fillId="0" borderId="0" xfId="0" applyFont="1"/>
    <xf numFmtId="0" fontId="13" fillId="0" borderId="0" xfId="8" applyFont="1"/>
    <xf numFmtId="0" fontId="14" fillId="0" borderId="0" xfId="8" applyFont="1"/>
    <xf numFmtId="0" fontId="15" fillId="0" borderId="0" xfId="0" applyFont="1"/>
    <xf numFmtId="0" fontId="15" fillId="0" borderId="0" xfId="8" applyFont="1"/>
    <xf numFmtId="0" fontId="18" fillId="0" borderId="0" xfId="8" applyFont="1"/>
    <xf numFmtId="0" fontId="7" fillId="0" borderId="0" xfId="8" applyFont="1" applyAlignment="1">
      <alignment horizontal="left"/>
    </xf>
    <xf numFmtId="0" fontId="16" fillId="0" borderId="0" xfId="8" applyFont="1"/>
    <xf numFmtId="0" fontId="17" fillId="0" borderId="0" xfId="8" applyFont="1" applyAlignment="1">
      <alignment horizontal="center" vertical="center" textRotation="90" wrapText="1"/>
    </xf>
    <xf numFmtId="0" fontId="7" fillId="0" borderId="1" xfId="8" applyFont="1" applyBorder="1"/>
    <xf numFmtId="0" fontId="18" fillId="0" borderId="0" xfId="8" applyFont="1" applyAlignment="1">
      <alignment horizontal="center"/>
    </xf>
    <xf numFmtId="0" fontId="18" fillId="0" borderId="1" xfId="8" applyFont="1" applyBorder="1"/>
    <xf numFmtId="0" fontId="18" fillId="0" borderId="1" xfId="8" applyFont="1" applyBorder="1" applyAlignment="1">
      <alignment wrapText="1"/>
    </xf>
    <xf numFmtId="0" fontId="21" fillId="0" borderId="0" xfId="8" applyFont="1"/>
    <xf numFmtId="0" fontId="24" fillId="0" borderId="2" xfId="8" applyFont="1" applyBorder="1" applyAlignment="1">
      <alignment horizontal="center"/>
    </xf>
    <xf numFmtId="0" fontId="20" fillId="0" borderId="0" xfId="8" applyFont="1"/>
    <xf numFmtId="0" fontId="21" fillId="0" borderId="2" xfId="8" applyFont="1" applyBorder="1" applyAlignment="1">
      <alignment horizontal="center" vertical="center"/>
    </xf>
    <xf numFmtId="0" fontId="24" fillId="0" borderId="7" xfId="8" applyFont="1" applyBorder="1" applyAlignment="1">
      <alignment horizontal="center"/>
    </xf>
    <xf numFmtId="0" fontId="8" fillId="0" borderId="0" xfId="8" applyFont="1" applyAlignment="1">
      <alignment horizontal="left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8" fillId="0" borderId="0" xfId="8" applyFont="1" applyAlignment="1">
      <alignment horizontal="left"/>
    </xf>
    <xf numFmtId="0" fontId="21" fillId="0" borderId="0" xfId="8" applyFont="1" applyAlignment="1">
      <alignment horizontal="left"/>
    </xf>
    <xf numFmtId="0" fontId="18" fillId="0" borderId="0" xfId="8" applyFont="1" applyAlignment="1">
      <alignment wrapText="1"/>
    </xf>
    <xf numFmtId="0" fontId="18" fillId="0" borderId="0" xfId="8" applyFont="1" applyAlignment="1">
      <alignment horizontal="left" vertical="center" wrapText="1"/>
    </xf>
    <xf numFmtId="0" fontId="18" fillId="0" borderId="0" xfId="8" applyFont="1" applyAlignment="1">
      <alignment horizontal="center" vertical="center" wrapText="1"/>
    </xf>
    <xf numFmtId="0" fontId="18" fillId="0" borderId="0" xfId="8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1" fillId="0" borderId="0" xfId="8" applyFont="1" applyAlignment="1">
      <alignment vertical="center"/>
    </xf>
    <xf numFmtId="0" fontId="1" fillId="0" borderId="0" xfId="0" applyFont="1" applyAlignment="1">
      <alignment vertical="center"/>
    </xf>
    <xf numFmtId="0" fontId="21" fillId="2" borderId="0" xfId="8" applyFont="1" applyFill="1" applyAlignment="1">
      <alignment vertical="center"/>
    </xf>
    <xf numFmtId="0" fontId="1" fillId="0" borderId="0" xfId="0" applyFont="1"/>
    <xf numFmtId="0" fontId="20" fillId="0" borderId="9" xfId="8" applyFont="1" applyBorder="1" applyAlignment="1">
      <alignment horizontal="center" vertical="center"/>
    </xf>
    <xf numFmtId="0" fontId="20" fillId="0" borderId="11" xfId="8" applyFont="1" applyBorder="1" applyAlignment="1">
      <alignment horizontal="center" vertical="center"/>
    </xf>
    <xf numFmtId="0" fontId="20" fillId="0" borderId="12" xfId="8" applyFont="1" applyBorder="1" applyAlignment="1">
      <alignment horizontal="center" vertical="center"/>
    </xf>
    <xf numFmtId="0" fontId="18" fillId="0" borderId="0" xfId="8" applyFont="1" applyAlignment="1">
      <alignment horizontal="left" vertical="center"/>
    </xf>
    <xf numFmtId="1" fontId="24" fillId="0" borderId="2" xfId="9" applyNumberFormat="1" applyFont="1" applyBorder="1" applyAlignment="1">
      <alignment horizontal="center" vertical="center" wrapText="1"/>
    </xf>
    <xf numFmtId="1" fontId="24" fillId="0" borderId="3" xfId="9" applyNumberFormat="1" applyFont="1" applyBorder="1" applyAlignment="1">
      <alignment horizontal="center" vertical="center" wrapText="1"/>
    </xf>
    <xf numFmtId="0" fontId="30" fillId="0" borderId="2" xfId="8" applyFont="1" applyBorder="1" applyAlignment="1">
      <alignment horizontal="center" vertical="center"/>
    </xf>
    <xf numFmtId="0" fontId="30" fillId="0" borderId="3" xfId="8" applyFont="1" applyBorder="1" applyAlignment="1">
      <alignment horizontal="center" vertical="center"/>
    </xf>
    <xf numFmtId="0" fontId="31" fillId="0" borderId="0" xfId="0" applyFont="1"/>
    <xf numFmtId="0" fontId="29" fillId="0" borderId="0" xfId="0" applyFont="1"/>
    <xf numFmtId="0" fontId="30" fillId="0" borderId="43" xfId="8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66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30" fillId="0" borderId="58" xfId="8" applyFont="1" applyBorder="1" applyAlignment="1">
      <alignment horizontal="center" vertical="center"/>
    </xf>
    <xf numFmtId="0" fontId="30" fillId="0" borderId="10" xfId="8" applyFont="1" applyBorder="1" applyAlignment="1">
      <alignment horizontal="center" vertical="center"/>
    </xf>
    <xf numFmtId="0" fontId="30" fillId="0" borderId="24" xfId="8" applyFont="1" applyBorder="1" applyAlignment="1">
      <alignment horizontal="center" vertical="center"/>
    </xf>
    <xf numFmtId="0" fontId="32" fillId="0" borderId="45" xfId="0" applyFont="1" applyBorder="1"/>
    <xf numFmtId="0" fontId="32" fillId="0" borderId="46" xfId="0" applyFont="1" applyBorder="1"/>
    <xf numFmtId="1" fontId="24" fillId="0" borderId="43" xfId="9" applyNumberFormat="1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/>
    </xf>
    <xf numFmtId="0" fontId="24" fillId="0" borderId="79" xfId="0" applyFont="1" applyBorder="1" applyAlignment="1">
      <alignment horizontal="center" vertical="center"/>
    </xf>
    <xf numFmtId="0" fontId="34" fillId="0" borderId="46" xfId="0" applyFont="1" applyBorder="1"/>
    <xf numFmtId="0" fontId="35" fillId="0" borderId="0" xfId="8" applyFont="1" applyAlignment="1">
      <alignment horizontal="left"/>
    </xf>
    <xf numFmtId="0" fontId="35" fillId="0" borderId="83" xfId="8" applyFont="1" applyBorder="1" applyAlignment="1">
      <alignment horizontal="center"/>
    </xf>
    <xf numFmtId="0" fontId="35" fillId="0" borderId="43" xfId="8" applyFont="1" applyBorder="1" applyAlignment="1">
      <alignment horizontal="center"/>
    </xf>
    <xf numFmtId="0" fontId="35" fillId="0" borderId="2" xfId="8" applyFont="1" applyBorder="1" applyAlignment="1">
      <alignment horizontal="center"/>
    </xf>
    <xf numFmtId="0" fontId="36" fillId="0" borderId="2" xfId="0" applyFont="1" applyBorder="1" applyAlignment="1">
      <alignment horizontal="center" vertical="center"/>
    </xf>
    <xf numFmtId="0" fontId="36" fillId="0" borderId="2" xfId="4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5" fillId="0" borderId="0" xfId="8" applyFont="1"/>
    <xf numFmtId="0" fontId="36" fillId="0" borderId="84" xfId="4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24" fillId="0" borderId="62" xfId="8" applyFont="1" applyBorder="1" applyAlignment="1">
      <alignment horizontal="center" vertical="center"/>
    </xf>
    <xf numFmtId="0" fontId="30" fillId="0" borderId="2" xfId="8" applyFont="1" applyBorder="1" applyAlignment="1">
      <alignment horizontal="center"/>
    </xf>
    <xf numFmtId="0" fontId="24" fillId="0" borderId="2" xfId="8" applyFont="1" applyBorder="1"/>
    <xf numFmtId="0" fontId="24" fillId="0" borderId="7" xfId="8" applyFont="1" applyBorder="1"/>
    <xf numFmtId="0" fontId="7" fillId="0" borderId="0" xfId="10" applyFont="1"/>
    <xf numFmtId="0" fontId="30" fillId="0" borderId="2" xfId="8" applyFont="1" applyBorder="1"/>
    <xf numFmtId="0" fontId="31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8" fillId="2" borderId="0" xfId="8" applyFont="1" applyFill="1" applyAlignment="1">
      <alignment vertical="center"/>
    </xf>
    <xf numFmtId="0" fontId="28" fillId="0" borderId="0" xfId="8" applyFont="1" applyAlignment="1">
      <alignment vertical="center"/>
    </xf>
    <xf numFmtId="0" fontId="38" fillId="0" borderId="32" xfId="8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8" fillId="0" borderId="0" xfId="8" applyFont="1"/>
    <xf numFmtId="0" fontId="39" fillId="0" borderId="0" xfId="8" applyFont="1"/>
    <xf numFmtId="0" fontId="28" fillId="0" borderId="38" xfId="8" applyFont="1" applyBorder="1" applyAlignment="1">
      <alignment horizontal="center" vertical="center"/>
    </xf>
    <xf numFmtId="0" fontId="28" fillId="0" borderId="4" xfId="8" applyFont="1" applyBorder="1" applyAlignment="1">
      <alignment horizontal="center" vertical="center"/>
    </xf>
    <xf numFmtId="0" fontId="28" fillId="0" borderId="5" xfId="8" applyFont="1" applyBorder="1" applyAlignment="1">
      <alignment horizontal="center" vertical="center"/>
    </xf>
    <xf numFmtId="0" fontId="28" fillId="0" borderId="43" xfId="8" applyFont="1" applyBorder="1" applyAlignment="1">
      <alignment horizontal="center" vertical="center"/>
    </xf>
    <xf numFmtId="0" fontId="28" fillId="0" borderId="2" xfId="8" applyFont="1" applyBorder="1" applyAlignment="1">
      <alignment horizontal="center" vertical="center"/>
    </xf>
    <xf numFmtId="0" fontId="28" fillId="0" borderId="3" xfId="8" applyFont="1" applyBorder="1" applyAlignment="1">
      <alignment horizontal="center" vertical="center"/>
    </xf>
    <xf numFmtId="0" fontId="39" fillId="0" borderId="12" xfId="8" applyFont="1" applyBorder="1" applyAlignment="1">
      <alignment horizontal="center" vertical="center"/>
    </xf>
    <xf numFmtId="0" fontId="28" fillId="0" borderId="72" xfId="8" applyFont="1" applyBorder="1" applyAlignment="1">
      <alignment horizontal="center" vertical="center"/>
    </xf>
    <xf numFmtId="0" fontId="24" fillId="0" borderId="85" xfId="8" applyFont="1" applyBorder="1" applyAlignment="1">
      <alignment horizontal="center" vertical="center"/>
    </xf>
    <xf numFmtId="0" fontId="24" fillId="0" borderId="62" xfId="8" applyFont="1" applyBorder="1" applyAlignment="1">
      <alignment vertical="center"/>
    </xf>
    <xf numFmtId="0" fontId="24" fillId="0" borderId="64" xfId="8" applyFont="1" applyBorder="1" applyAlignment="1">
      <alignment horizontal="center" vertical="center"/>
    </xf>
    <xf numFmtId="0" fontId="24" fillId="0" borderId="93" xfId="8" applyFont="1" applyBorder="1" applyAlignment="1">
      <alignment horizontal="center"/>
    </xf>
    <xf numFmtId="0" fontId="24" fillId="0" borderId="94" xfId="8" applyFont="1" applyBorder="1" applyAlignment="1">
      <alignment horizontal="center"/>
    </xf>
    <xf numFmtId="0" fontId="24" fillId="0" borderId="95" xfId="8" applyFont="1" applyBorder="1" applyAlignment="1">
      <alignment horizontal="center"/>
    </xf>
    <xf numFmtId="0" fontId="24" fillId="0" borderId="96" xfId="8" applyFont="1" applyBorder="1" applyAlignment="1">
      <alignment horizontal="center"/>
    </xf>
    <xf numFmtId="0" fontId="21" fillId="0" borderId="97" xfId="8" applyFont="1" applyBorder="1" applyAlignment="1">
      <alignment horizontal="center" vertical="center"/>
    </xf>
    <xf numFmtId="0" fontId="30" fillId="0" borderId="93" xfId="8" applyFont="1" applyBorder="1" applyAlignment="1">
      <alignment horizontal="center"/>
    </xf>
    <xf numFmtId="0" fontId="30" fillId="0" borderId="94" xfId="8" applyFont="1" applyBorder="1" applyAlignment="1">
      <alignment horizontal="center"/>
    </xf>
    <xf numFmtId="0" fontId="30" fillId="0" borderId="86" xfId="8" applyFont="1" applyBorder="1" applyAlignment="1">
      <alignment horizontal="center"/>
    </xf>
    <xf numFmtId="0" fontId="30" fillId="0" borderId="66" xfId="8" applyFont="1" applyBorder="1" applyAlignment="1">
      <alignment horizontal="center"/>
    </xf>
    <xf numFmtId="0" fontId="30" fillId="0" borderId="69" xfId="8" applyFont="1" applyBorder="1" applyAlignment="1">
      <alignment horizontal="center"/>
    </xf>
    <xf numFmtId="0" fontId="38" fillId="0" borderId="9" xfId="8" applyFont="1" applyBorder="1" applyAlignment="1">
      <alignment horizontal="center"/>
    </xf>
    <xf numFmtId="0" fontId="33" fillId="0" borderId="45" xfId="0" applyFont="1" applyBorder="1" applyAlignment="1">
      <alignment horizontal="left"/>
    </xf>
    <xf numFmtId="0" fontId="12" fillId="0" borderId="0" xfId="0" applyFont="1"/>
    <xf numFmtId="0" fontId="33" fillId="0" borderId="45" xfId="0" applyFont="1" applyBorder="1"/>
    <xf numFmtId="0" fontId="33" fillId="0" borderId="46" xfId="0" applyFont="1" applyBorder="1"/>
    <xf numFmtId="0" fontId="32" fillId="0" borderId="25" xfId="0" applyFont="1" applyBorder="1"/>
    <xf numFmtId="0" fontId="32" fillId="0" borderId="34" xfId="0" applyFont="1" applyBorder="1"/>
    <xf numFmtId="0" fontId="7" fillId="0" borderId="46" xfId="8" applyFont="1" applyBorder="1"/>
    <xf numFmtId="0" fontId="7" fillId="0" borderId="43" xfId="8" applyFont="1" applyBorder="1"/>
    <xf numFmtId="0" fontId="27" fillId="0" borderId="45" xfId="8" applyFont="1" applyBorder="1" applyAlignment="1">
      <alignment horizontal="left"/>
    </xf>
    <xf numFmtId="0" fontId="27" fillId="0" borderId="46" xfId="8" applyFont="1" applyBorder="1" applyAlignment="1">
      <alignment horizontal="left"/>
    </xf>
    <xf numFmtId="0" fontId="42" fillId="0" borderId="46" xfId="8" applyFont="1" applyBorder="1" applyAlignment="1">
      <alignment horizontal="left"/>
    </xf>
    <xf numFmtId="0" fontId="27" fillId="0" borderId="45" xfId="8" applyFont="1" applyBorder="1"/>
    <xf numFmtId="0" fontId="27" fillId="0" borderId="46" xfId="8" applyFont="1" applyBorder="1"/>
    <xf numFmtId="0" fontId="12" fillId="0" borderId="46" xfId="8" applyFont="1" applyBorder="1"/>
    <xf numFmtId="0" fontId="42" fillId="0" borderId="46" xfId="8" applyFont="1" applyBorder="1"/>
    <xf numFmtId="0" fontId="27" fillId="0" borderId="46" xfId="0" applyFont="1" applyBorder="1"/>
    <xf numFmtId="0" fontId="27" fillId="0" borderId="25" xfId="8" applyFont="1" applyBorder="1"/>
    <xf numFmtId="0" fontId="27" fillId="0" borderId="34" xfId="0" applyFont="1" applyBorder="1"/>
    <xf numFmtId="0" fontId="27" fillId="0" borderId="34" xfId="8" applyFont="1" applyBorder="1"/>
    <xf numFmtId="0" fontId="12" fillId="0" borderId="34" xfId="8" applyFont="1" applyBorder="1"/>
    <xf numFmtId="0" fontId="42" fillId="0" borderId="34" xfId="8" applyFont="1" applyBorder="1"/>
    <xf numFmtId="0" fontId="42" fillId="0" borderId="27" xfId="8" applyFont="1" applyBorder="1"/>
    <xf numFmtId="0" fontId="7" fillId="0" borderId="27" xfId="8" applyFont="1" applyBorder="1"/>
    <xf numFmtId="0" fontId="7" fillId="0" borderId="24" xfId="8" applyFont="1" applyBorder="1"/>
    <xf numFmtId="0" fontId="42" fillId="0" borderId="24" xfId="8" applyFont="1" applyBorder="1"/>
    <xf numFmtId="0" fontId="42" fillId="0" borderId="27" xfId="8" applyFont="1" applyBorder="1" applyAlignment="1">
      <alignment horizontal="left"/>
    </xf>
    <xf numFmtId="0" fontId="8" fillId="0" borderId="0" xfId="8" applyFont="1"/>
    <xf numFmtId="164" fontId="30" fillId="0" borderId="2" xfId="8" applyNumberFormat="1" applyFont="1" applyBorder="1" applyAlignment="1">
      <alignment horizontal="center"/>
    </xf>
    <xf numFmtId="164" fontId="30" fillId="0" borderId="3" xfId="8" applyNumberFormat="1" applyFont="1" applyBorder="1" applyAlignment="1">
      <alignment horizontal="center"/>
    </xf>
    <xf numFmtId="0" fontId="30" fillId="0" borderId="0" xfId="8" applyFont="1" applyAlignment="1">
      <alignment horizontal="center" vertical="center"/>
    </xf>
    <xf numFmtId="0" fontId="30" fillId="0" borderId="2" xfId="8" applyFont="1" applyBorder="1" applyAlignment="1">
      <alignment horizontal="center" vertical="center" wrapText="1"/>
    </xf>
    <xf numFmtId="0" fontId="30" fillId="0" borderId="3" xfId="8" applyFont="1" applyBorder="1" applyAlignment="1">
      <alignment horizontal="center" vertical="center" wrapText="1"/>
    </xf>
    <xf numFmtId="0" fontId="30" fillId="0" borderId="43" xfId="8" applyFont="1" applyBorder="1" applyAlignment="1">
      <alignment horizontal="center" vertical="center"/>
    </xf>
    <xf numFmtId="0" fontId="30" fillId="0" borderId="2" xfId="8" applyFont="1" applyBorder="1" applyAlignment="1">
      <alignment horizontal="center" vertical="center"/>
    </xf>
    <xf numFmtId="0" fontId="30" fillId="0" borderId="45" xfId="8" applyFont="1" applyBorder="1" applyAlignment="1">
      <alignment horizontal="center" vertical="center"/>
    </xf>
    <xf numFmtId="0" fontId="30" fillId="0" borderId="46" xfId="8" applyFont="1" applyBorder="1" applyAlignment="1">
      <alignment horizontal="center" vertical="center"/>
    </xf>
    <xf numFmtId="0" fontId="30" fillId="0" borderId="2" xfId="8" applyFont="1" applyBorder="1" applyAlignment="1">
      <alignment horizontal="center"/>
    </xf>
    <xf numFmtId="49" fontId="28" fillId="0" borderId="14" xfId="5" applyNumberFormat="1" applyFont="1" applyBorder="1" applyAlignment="1">
      <alignment horizontal="left" vertical="center"/>
    </xf>
    <xf numFmtId="49" fontId="28" fillId="0" borderId="3" xfId="5" applyNumberFormat="1" applyFont="1" applyBorder="1" applyAlignment="1">
      <alignment horizontal="left" vertical="center"/>
    </xf>
    <xf numFmtId="0" fontId="30" fillId="0" borderId="43" xfId="7" applyFont="1" applyBorder="1" applyAlignment="1">
      <alignment horizontal="left" vertical="center" wrapText="1"/>
    </xf>
    <xf numFmtId="0" fontId="30" fillId="0" borderId="2" xfId="7" applyFont="1" applyBorder="1" applyAlignment="1">
      <alignment horizontal="left" vertical="center" wrapText="1"/>
    </xf>
    <xf numFmtId="0" fontId="30" fillId="0" borderId="45" xfId="7" applyFont="1" applyBorder="1" applyAlignment="1">
      <alignment horizontal="left" vertical="center" wrapText="1"/>
    </xf>
    <xf numFmtId="0" fontId="30" fillId="0" borderId="43" xfId="8" applyFont="1" applyBorder="1" applyAlignment="1">
      <alignment horizontal="center"/>
    </xf>
    <xf numFmtId="0" fontId="24" fillId="0" borderId="7" xfId="8" applyFont="1" applyBorder="1" applyAlignment="1">
      <alignment horizontal="center"/>
    </xf>
    <xf numFmtId="1" fontId="24" fillId="0" borderId="7" xfId="8" applyNumberFormat="1" applyFont="1" applyBorder="1" applyAlignment="1">
      <alignment horizontal="center"/>
    </xf>
    <xf numFmtId="1" fontId="24" fillId="0" borderId="8" xfId="8" applyNumberFormat="1" applyFont="1" applyBorder="1" applyAlignment="1">
      <alignment horizontal="center"/>
    </xf>
    <xf numFmtId="49" fontId="20" fillId="0" borderId="14" xfId="8" applyNumberFormat="1" applyFont="1" applyBorder="1" applyAlignment="1">
      <alignment horizontal="left"/>
    </xf>
    <xf numFmtId="49" fontId="20" fillId="0" borderId="2" xfId="8" applyNumberFormat="1" applyFont="1" applyBorder="1" applyAlignment="1">
      <alignment horizontal="left"/>
    </xf>
    <xf numFmtId="49" fontId="20" fillId="0" borderId="45" xfId="8" applyNumberFormat="1" applyFont="1" applyBorder="1" applyAlignment="1">
      <alignment horizontal="left"/>
    </xf>
    <xf numFmtId="0" fontId="24" fillId="0" borderId="51" xfId="8" applyFont="1" applyBorder="1" applyAlignment="1">
      <alignment horizontal="center"/>
    </xf>
    <xf numFmtId="0" fontId="24" fillId="0" borderId="0" xfId="8" applyFont="1" applyAlignment="1">
      <alignment horizontal="center" vertical="center"/>
    </xf>
    <xf numFmtId="0" fontId="24" fillId="0" borderId="87" xfId="8" applyFont="1" applyBorder="1" applyAlignment="1">
      <alignment horizontal="center"/>
    </xf>
    <xf numFmtId="0" fontId="24" fillId="0" borderId="88" xfId="8" applyFont="1" applyBorder="1" applyAlignment="1">
      <alignment horizontal="center"/>
    </xf>
    <xf numFmtId="0" fontId="24" fillId="0" borderId="91" xfId="8" applyFont="1" applyBorder="1" applyAlignment="1">
      <alignment horizontal="center"/>
    </xf>
    <xf numFmtId="1" fontId="24" fillId="0" borderId="91" xfId="8" applyNumberFormat="1" applyFont="1" applyBorder="1" applyAlignment="1">
      <alignment horizontal="center"/>
    </xf>
    <xf numFmtId="1" fontId="24" fillId="0" borderId="92" xfId="8" applyNumberFormat="1" applyFont="1" applyBorder="1" applyAlignment="1">
      <alignment horizontal="center"/>
    </xf>
    <xf numFmtId="49" fontId="20" fillId="0" borderId="51" xfId="8" applyNumberFormat="1" applyFont="1" applyBorder="1" applyAlignment="1">
      <alignment horizontal="left"/>
    </xf>
    <xf numFmtId="49" fontId="20" fillId="0" borderId="7" xfId="8" applyNumberFormat="1" applyFont="1" applyBorder="1" applyAlignment="1">
      <alignment horizontal="left"/>
    </xf>
    <xf numFmtId="49" fontId="20" fillId="0" borderId="25" xfId="8" applyNumberFormat="1" applyFont="1" applyBorder="1" applyAlignment="1">
      <alignment horizontal="left"/>
    </xf>
    <xf numFmtId="0" fontId="24" fillId="0" borderId="52" xfId="8" applyFont="1" applyBorder="1" applyAlignment="1">
      <alignment horizontal="center"/>
    </xf>
    <xf numFmtId="0" fontId="24" fillId="0" borderId="53" xfId="8" applyFont="1" applyBorder="1" applyAlignment="1">
      <alignment horizontal="center"/>
    </xf>
    <xf numFmtId="1" fontId="24" fillId="0" borderId="88" xfId="8" applyNumberFormat="1" applyFont="1" applyBorder="1" applyAlignment="1">
      <alignment horizontal="center"/>
    </xf>
    <xf numFmtId="1" fontId="24" fillId="0" borderId="89" xfId="8" applyNumberFormat="1" applyFont="1" applyBorder="1" applyAlignment="1">
      <alignment horizontal="center"/>
    </xf>
    <xf numFmtId="0" fontId="20" fillId="0" borderId="50" xfId="8" applyFont="1" applyBorder="1" applyAlignment="1">
      <alignment horizontal="center" vertical="center"/>
    </xf>
    <xf numFmtId="0" fontId="20" fillId="0" borderId="11" xfId="8" applyFont="1" applyBorder="1" applyAlignment="1">
      <alignment horizontal="center" vertical="center"/>
    </xf>
    <xf numFmtId="0" fontId="30" fillId="0" borderId="3" xfId="8" applyFont="1" applyBorder="1" applyAlignment="1">
      <alignment horizontal="center" vertical="center"/>
    </xf>
    <xf numFmtId="0" fontId="16" fillId="0" borderId="32" xfId="8" applyFont="1" applyBorder="1" applyAlignment="1">
      <alignment horizontal="center"/>
    </xf>
    <xf numFmtId="0" fontId="16" fillId="0" borderId="30" xfId="8" applyFont="1" applyBorder="1" applyAlignment="1">
      <alignment horizontal="center"/>
    </xf>
    <xf numFmtId="0" fontId="20" fillId="0" borderId="2" xfId="8" applyFont="1" applyBorder="1" applyAlignment="1">
      <alignment horizontal="center"/>
    </xf>
    <xf numFmtId="0" fontId="20" fillId="0" borderId="3" xfId="8" applyFont="1" applyBorder="1" applyAlignment="1">
      <alignment horizontal="center"/>
    </xf>
    <xf numFmtId="0" fontId="20" fillId="0" borderId="14" xfId="8" applyFont="1" applyBorder="1" applyAlignment="1">
      <alignment horizontal="center"/>
    </xf>
    <xf numFmtId="0" fontId="20" fillId="0" borderId="6" xfId="8" applyFont="1" applyBorder="1" applyAlignment="1">
      <alignment horizontal="center"/>
    </xf>
    <xf numFmtId="0" fontId="9" fillId="0" borderId="2" xfId="8" applyFont="1" applyBorder="1" applyAlignment="1">
      <alignment horizontal="center" vertical="center" textRotation="90" wrapText="1"/>
    </xf>
    <xf numFmtId="0" fontId="9" fillId="0" borderId="6" xfId="8" applyFont="1" applyBorder="1" applyAlignment="1">
      <alignment horizontal="center" vertical="center" textRotation="90" wrapText="1"/>
    </xf>
    <xf numFmtId="0" fontId="20" fillId="0" borderId="15" xfId="8" applyFont="1" applyBorder="1" applyAlignment="1">
      <alignment horizontal="center"/>
    </xf>
    <xf numFmtId="0" fontId="22" fillId="0" borderId="2" xfId="8" applyFont="1" applyBorder="1" applyAlignment="1">
      <alignment horizontal="center" vertical="center" textRotation="90"/>
    </xf>
    <xf numFmtId="0" fontId="22" fillId="0" borderId="6" xfId="8" applyFont="1" applyBorder="1" applyAlignment="1">
      <alignment horizontal="center" vertical="center" textRotation="90"/>
    </xf>
    <xf numFmtId="0" fontId="9" fillId="0" borderId="2" xfId="8" applyFont="1" applyBorder="1" applyAlignment="1">
      <alignment horizontal="center"/>
    </xf>
    <xf numFmtId="0" fontId="20" fillId="0" borderId="14" xfId="8" applyFont="1" applyBorder="1" applyAlignment="1">
      <alignment horizontal="center" vertical="center"/>
    </xf>
    <xf numFmtId="0" fontId="20" fillId="0" borderId="2" xfId="8" applyFont="1" applyBorder="1" applyAlignment="1">
      <alignment horizontal="center" vertical="center"/>
    </xf>
    <xf numFmtId="0" fontId="20" fillId="0" borderId="3" xfId="8" applyFont="1" applyBorder="1" applyAlignment="1">
      <alignment horizontal="center" vertical="center"/>
    </xf>
    <xf numFmtId="0" fontId="20" fillId="0" borderId="13" xfId="8" applyFont="1" applyBorder="1" applyAlignment="1">
      <alignment horizontal="center"/>
    </xf>
    <xf numFmtId="0" fontId="20" fillId="0" borderId="4" xfId="8" applyFont="1" applyBorder="1" applyAlignment="1">
      <alignment horizontal="center"/>
    </xf>
    <xf numFmtId="0" fontId="20" fillId="0" borderId="49" xfId="8" applyFont="1" applyBorder="1" applyAlignment="1">
      <alignment horizontal="center"/>
    </xf>
    <xf numFmtId="0" fontId="21" fillId="0" borderId="0" xfId="8" applyFont="1" applyAlignment="1">
      <alignment horizontal="left"/>
    </xf>
    <xf numFmtId="0" fontId="27" fillId="0" borderId="35" xfId="8" applyFont="1" applyBorder="1" applyAlignment="1">
      <alignment horizontal="left" vertical="center" textRotation="90" wrapText="1"/>
    </xf>
    <xf numFmtId="0" fontId="8" fillId="0" borderId="49" xfId="8" applyFont="1" applyBorder="1" applyAlignment="1">
      <alignment horizontal="left" vertical="center" textRotation="90" wrapText="1"/>
    </xf>
    <xf numFmtId="0" fontId="8" fillId="0" borderId="14" xfId="8" applyFont="1" applyBorder="1" applyAlignment="1">
      <alignment horizontal="left" vertical="center" textRotation="90" wrapText="1"/>
    </xf>
    <xf numFmtId="0" fontId="8" fillId="0" borderId="45" xfId="8" applyFont="1" applyBorder="1" applyAlignment="1">
      <alignment horizontal="left" vertical="center" textRotation="90" wrapText="1"/>
    </xf>
    <xf numFmtId="0" fontId="8" fillId="0" borderId="15" xfId="8" applyFont="1" applyBorder="1" applyAlignment="1">
      <alignment horizontal="left" vertical="center" textRotation="90" wrapText="1"/>
    </xf>
    <xf numFmtId="0" fontId="8" fillId="0" borderId="48" xfId="8" applyFont="1" applyBorder="1" applyAlignment="1">
      <alignment horizontal="left" vertical="center" textRotation="90" wrapText="1"/>
    </xf>
    <xf numFmtId="0" fontId="8" fillId="0" borderId="35" xfId="8" applyFont="1" applyBorder="1" applyAlignment="1">
      <alignment horizontal="center" vertical="center" wrapText="1"/>
    </xf>
    <xf numFmtId="0" fontId="8" fillId="0" borderId="4" xfId="8" applyFont="1" applyBorder="1" applyAlignment="1">
      <alignment horizontal="center" vertical="center" wrapText="1"/>
    </xf>
    <xf numFmtId="0" fontId="8" fillId="0" borderId="14" xfId="8" applyFont="1" applyBorder="1" applyAlignment="1">
      <alignment horizontal="center" vertical="center" wrapText="1"/>
    </xf>
    <xf numFmtId="0" fontId="8" fillId="0" borderId="2" xfId="8" applyFont="1" applyBorder="1" applyAlignment="1">
      <alignment horizontal="center" vertical="center" wrapText="1"/>
    </xf>
    <xf numFmtId="0" fontId="8" fillId="0" borderId="15" xfId="8" applyFont="1" applyBorder="1" applyAlignment="1">
      <alignment horizontal="center" vertical="center" wrapText="1"/>
    </xf>
    <xf numFmtId="0" fontId="8" fillId="0" borderId="6" xfId="8" applyFont="1" applyBorder="1" applyAlignment="1">
      <alignment horizontal="center" vertical="center" wrapText="1"/>
    </xf>
    <xf numFmtId="0" fontId="45" fillId="0" borderId="4" xfId="8" applyFont="1" applyBorder="1" applyAlignment="1">
      <alignment horizontal="center" vertical="center" wrapText="1"/>
    </xf>
    <xf numFmtId="0" fontId="20" fillId="0" borderId="4" xfId="8" applyFont="1" applyBorder="1" applyAlignment="1">
      <alignment horizontal="center" vertical="center" wrapText="1"/>
    </xf>
    <xf numFmtId="0" fontId="20" fillId="0" borderId="5" xfId="8" applyFont="1" applyBorder="1" applyAlignment="1">
      <alignment horizontal="center" vertical="center" wrapText="1"/>
    </xf>
    <xf numFmtId="0" fontId="20" fillId="0" borderId="2" xfId="8" applyFont="1" applyBorder="1" applyAlignment="1">
      <alignment horizontal="center" vertical="center" wrapText="1"/>
    </xf>
    <xf numFmtId="0" fontId="20" fillId="0" borderId="3" xfId="8" applyFont="1" applyBorder="1" applyAlignment="1">
      <alignment horizontal="center" vertical="center" wrapText="1"/>
    </xf>
    <xf numFmtId="0" fontId="20" fillId="0" borderId="35" xfId="8" applyFont="1" applyBorder="1" applyAlignment="1">
      <alignment horizontal="center" vertical="center" textRotation="90" wrapText="1"/>
    </xf>
    <xf numFmtId="0" fontId="20" fillId="0" borderId="4" xfId="8" applyFont="1" applyBorder="1" applyAlignment="1">
      <alignment horizontal="center" vertical="center" textRotation="90" wrapText="1"/>
    </xf>
    <xf numFmtId="0" fontId="20" fillId="0" borderId="14" xfId="8" applyFont="1" applyBorder="1" applyAlignment="1">
      <alignment horizontal="center" vertical="center" textRotation="90" wrapText="1"/>
    </xf>
    <xf numFmtId="0" fontId="20" fillId="0" borderId="2" xfId="8" applyFont="1" applyBorder="1" applyAlignment="1">
      <alignment horizontal="center" vertical="center" textRotation="90" wrapText="1"/>
    </xf>
    <xf numFmtId="0" fontId="20" fillId="0" borderId="15" xfId="8" applyFont="1" applyBorder="1" applyAlignment="1">
      <alignment horizontal="center" vertical="center" textRotation="90" wrapText="1"/>
    </xf>
    <xf numFmtId="0" fontId="20" fillId="0" borderId="6" xfId="8" applyFont="1" applyBorder="1" applyAlignment="1">
      <alignment horizontal="center" vertical="center" textRotation="90" wrapText="1"/>
    </xf>
    <xf numFmtId="0" fontId="45" fillId="0" borderId="35" xfId="8" applyFont="1" applyBorder="1" applyAlignment="1">
      <alignment horizontal="center" vertical="center"/>
    </xf>
    <xf numFmtId="0" fontId="20" fillId="0" borderId="4" xfId="8" applyFont="1" applyBorder="1" applyAlignment="1">
      <alignment horizontal="center" vertical="center"/>
    </xf>
    <xf numFmtId="0" fontId="20" fillId="0" borderId="5" xfId="8" applyFont="1" applyBorder="1" applyAlignment="1">
      <alignment horizontal="center" vertical="center"/>
    </xf>
    <xf numFmtId="0" fontId="20" fillId="0" borderId="45" xfId="8" applyFont="1" applyBorder="1" applyAlignment="1">
      <alignment horizontal="center"/>
    </xf>
    <xf numFmtId="0" fontId="20" fillId="0" borderId="46" xfId="8" applyFont="1" applyBorder="1" applyAlignment="1">
      <alignment horizontal="center"/>
    </xf>
    <xf numFmtId="0" fontId="20" fillId="0" borderId="47" xfId="8" applyFont="1" applyBorder="1" applyAlignment="1">
      <alignment horizontal="center"/>
    </xf>
    <xf numFmtId="0" fontId="20" fillId="0" borderId="2" xfId="8" applyFont="1" applyBorder="1" applyAlignment="1">
      <alignment horizontal="center" vertical="center" textRotation="90"/>
    </xf>
    <xf numFmtId="0" fontId="20" fillId="0" borderId="6" xfId="8" applyFont="1" applyBorder="1" applyAlignment="1">
      <alignment horizontal="center" vertical="center" textRotation="90"/>
    </xf>
    <xf numFmtId="0" fontId="9" fillId="0" borderId="45" xfId="8" applyFont="1" applyBorder="1" applyAlignment="1">
      <alignment horizontal="center" vertical="center" textRotation="90" wrapText="1"/>
    </xf>
    <xf numFmtId="0" fontId="9" fillId="0" borderId="48" xfId="8" applyFont="1" applyBorder="1" applyAlignment="1">
      <alignment horizontal="center" vertical="center" textRotation="90" wrapText="1"/>
    </xf>
    <xf numFmtId="49" fontId="21" fillId="0" borderId="44" xfId="5" applyNumberFormat="1" applyFont="1" applyBorder="1" applyAlignment="1">
      <alignment horizontal="left" vertical="center"/>
    </xf>
    <xf numFmtId="49" fontId="21" fillId="0" borderId="47" xfId="5" applyNumberFormat="1" applyFont="1" applyBorder="1" applyAlignment="1">
      <alignment horizontal="left" vertical="center"/>
    </xf>
    <xf numFmtId="164" fontId="24" fillId="0" borderId="53" xfId="8" applyNumberFormat="1" applyFont="1" applyBorder="1" applyAlignment="1">
      <alignment horizontal="center"/>
    </xf>
    <xf numFmtId="164" fontId="24" fillId="0" borderId="54" xfId="8" applyNumberFormat="1" applyFont="1" applyBorder="1" applyAlignment="1">
      <alignment horizontal="center"/>
    </xf>
    <xf numFmtId="49" fontId="27" fillId="0" borderId="14" xfId="8" applyNumberFormat="1" applyFont="1" applyBorder="1" applyAlignment="1">
      <alignment horizontal="left"/>
    </xf>
    <xf numFmtId="49" fontId="27" fillId="0" borderId="2" xfId="8" applyNumberFormat="1" applyFont="1" applyBorder="1" applyAlignment="1">
      <alignment horizontal="left"/>
    </xf>
    <xf numFmtId="49" fontId="27" fillId="0" borderId="45" xfId="8" applyNumberFormat="1" applyFont="1" applyBorder="1" applyAlignment="1">
      <alignment horizontal="left"/>
    </xf>
    <xf numFmtId="0" fontId="24" fillId="0" borderId="90" xfId="8" applyFont="1" applyBorder="1" applyAlignment="1">
      <alignment horizontal="center"/>
    </xf>
    <xf numFmtId="1" fontId="38" fillId="0" borderId="12" xfId="8" applyNumberFormat="1" applyFont="1" applyBorder="1" applyAlignment="1">
      <alignment horizontal="center" vertical="center"/>
    </xf>
    <xf numFmtId="0" fontId="30" fillId="0" borderId="43" xfId="8" applyFont="1" applyBorder="1" applyAlignment="1">
      <alignment horizontal="center" vertical="center" wrapText="1"/>
    </xf>
    <xf numFmtId="0" fontId="24" fillId="0" borderId="44" xfId="0" applyFont="1" applyBorder="1" applyAlignment="1">
      <alignment horizontal="left" vertical="top" wrapText="1"/>
    </xf>
    <xf numFmtId="0" fontId="24" fillId="0" borderId="46" xfId="0" applyFont="1" applyBorder="1" applyAlignment="1">
      <alignment horizontal="left" vertical="top" wrapText="1"/>
    </xf>
    <xf numFmtId="0" fontId="24" fillId="0" borderId="98" xfId="0" applyFont="1" applyBorder="1" applyAlignment="1">
      <alignment horizontal="left" vertical="top" wrapText="1"/>
    </xf>
    <xf numFmtId="0" fontId="22" fillId="0" borderId="3" xfId="8" applyFont="1" applyBorder="1" applyAlignment="1">
      <alignment horizontal="center" vertical="center" textRotation="90"/>
    </xf>
    <xf numFmtId="0" fontId="22" fillId="0" borderId="13" xfId="8" applyFont="1" applyBorder="1" applyAlignment="1">
      <alignment horizontal="center" vertical="center" textRotation="90"/>
    </xf>
    <xf numFmtId="0" fontId="20" fillId="0" borderId="2" xfId="8" applyFont="1" applyBorder="1" applyAlignment="1">
      <alignment vertical="center" textRotation="90" wrapText="1"/>
    </xf>
    <xf numFmtId="0" fontId="20" fillId="0" borderId="6" xfId="8" applyFont="1" applyBorder="1" applyAlignment="1">
      <alignment vertical="center" textRotation="90" wrapText="1"/>
    </xf>
    <xf numFmtId="0" fontId="23" fillId="0" borderId="2" xfId="8" applyFont="1" applyBorder="1" applyAlignment="1">
      <alignment horizontal="center" vertical="center" wrapText="1"/>
    </xf>
    <xf numFmtId="0" fontId="23" fillId="0" borderId="3" xfId="8" applyFont="1" applyBorder="1" applyAlignment="1">
      <alignment horizontal="center" vertical="center" wrapText="1"/>
    </xf>
    <xf numFmtId="0" fontId="24" fillId="0" borderId="4" xfId="8" applyFont="1" applyBorder="1" applyAlignment="1">
      <alignment horizontal="center" vertical="center"/>
    </xf>
    <xf numFmtId="1" fontId="22" fillId="0" borderId="70" xfId="8" applyNumberFormat="1" applyFont="1" applyBorder="1" applyAlignment="1">
      <alignment horizontal="center" vertical="center"/>
    </xf>
    <xf numFmtId="1" fontId="22" fillId="0" borderId="58" xfId="8" applyNumberFormat="1" applyFont="1" applyBorder="1" applyAlignment="1">
      <alignment horizontal="center" vertical="center"/>
    </xf>
    <xf numFmtId="1" fontId="38" fillId="0" borderId="74" xfId="8" applyNumberFormat="1" applyFont="1" applyBorder="1" applyAlignment="1">
      <alignment horizontal="center" vertical="center"/>
    </xf>
    <xf numFmtId="1" fontId="38" fillId="0" borderId="76" xfId="8" applyNumberFormat="1" applyFont="1" applyBorder="1" applyAlignment="1">
      <alignment horizontal="center" vertical="center"/>
    </xf>
    <xf numFmtId="1" fontId="38" fillId="0" borderId="73" xfId="8" applyNumberFormat="1" applyFont="1" applyBorder="1" applyAlignment="1">
      <alignment horizontal="center" vertical="center"/>
    </xf>
    <xf numFmtId="0" fontId="30" fillId="0" borderId="23" xfId="8" applyFont="1" applyBorder="1" applyAlignment="1">
      <alignment horizontal="center" vertical="center"/>
    </xf>
    <xf numFmtId="0" fontId="30" fillId="0" borderId="27" xfId="8" applyFont="1" applyBorder="1" applyAlignment="1">
      <alignment horizontal="center" vertical="center"/>
    </xf>
    <xf numFmtId="0" fontId="30" fillId="0" borderId="61" xfId="8" applyFont="1" applyBorder="1" applyAlignment="1">
      <alignment horizontal="center" vertical="center"/>
    </xf>
    <xf numFmtId="0" fontId="30" fillId="0" borderId="24" xfId="8" applyFont="1" applyBorder="1" applyAlignment="1">
      <alignment horizontal="center" vertical="center"/>
    </xf>
    <xf numFmtId="0" fontId="30" fillId="0" borderId="58" xfId="8" applyFont="1" applyBorder="1" applyAlignment="1">
      <alignment horizontal="center" vertical="center"/>
    </xf>
    <xf numFmtId="49" fontId="20" fillId="0" borderId="29" xfId="8" applyNumberFormat="1" applyFont="1" applyBorder="1" applyAlignment="1">
      <alignment horizontal="left"/>
    </xf>
    <xf numFmtId="49" fontId="20" fillId="0" borderId="30" xfId="8" applyNumberFormat="1" applyFont="1" applyBorder="1" applyAlignment="1">
      <alignment horizontal="left"/>
    </xf>
    <xf numFmtId="49" fontId="20" fillId="0" borderId="18" xfId="8" applyNumberFormat="1" applyFont="1" applyBorder="1" applyAlignment="1">
      <alignment horizontal="left"/>
    </xf>
    <xf numFmtId="0" fontId="20" fillId="0" borderId="29" xfId="8" applyFont="1" applyBorder="1" applyAlignment="1">
      <alignment horizontal="center" vertical="center"/>
    </xf>
    <xf numFmtId="0" fontId="20" fillId="0" borderId="19" xfId="8" applyFont="1" applyBorder="1" applyAlignment="1">
      <alignment horizontal="center" vertical="center"/>
    </xf>
    <xf numFmtId="1" fontId="22" fillId="0" borderId="7" xfId="8" applyNumberFormat="1" applyFont="1" applyBorder="1" applyAlignment="1">
      <alignment horizontal="center" vertical="center"/>
    </xf>
    <xf numFmtId="0" fontId="39" fillId="0" borderId="18" xfId="8" applyFont="1" applyBorder="1" applyAlignment="1">
      <alignment horizontal="center" vertical="center"/>
    </xf>
    <xf numFmtId="0" fontId="39" fillId="0" borderId="9" xfId="8" applyFont="1" applyBorder="1" applyAlignment="1">
      <alignment horizontal="center" vertical="center"/>
    </xf>
    <xf numFmtId="1" fontId="38" fillId="0" borderId="50" xfId="8" applyNumberFormat="1" applyFont="1" applyBorder="1" applyAlignment="1">
      <alignment horizontal="center" vertical="center"/>
    </xf>
    <xf numFmtId="1" fontId="22" fillId="0" borderId="9" xfId="8" applyNumberFormat="1" applyFont="1" applyBorder="1" applyAlignment="1">
      <alignment horizontal="center" vertical="center"/>
    </xf>
    <xf numFmtId="1" fontId="22" fillId="0" borderId="60" xfId="8" applyNumberFormat="1" applyFont="1" applyBorder="1" applyAlignment="1">
      <alignment horizontal="center" vertical="center"/>
    </xf>
    <xf numFmtId="0" fontId="30" fillId="0" borderId="45" xfId="8" applyFont="1" applyBorder="1" applyAlignment="1">
      <alignment horizontal="center"/>
    </xf>
    <xf numFmtId="0" fontId="28" fillId="0" borderId="59" xfId="8" applyFont="1" applyBorder="1" applyAlignment="1">
      <alignment horizontal="center" vertical="center"/>
    </xf>
    <xf numFmtId="1" fontId="30" fillId="0" borderId="23" xfId="8" applyNumberFormat="1" applyFont="1" applyBorder="1" applyAlignment="1">
      <alignment horizontal="center" vertical="center"/>
    </xf>
    <xf numFmtId="1" fontId="30" fillId="0" borderId="65" xfId="8" applyNumberFormat="1" applyFont="1" applyBorder="1" applyAlignment="1">
      <alignment horizontal="center" vertical="center"/>
    </xf>
    <xf numFmtId="0" fontId="30" fillId="0" borderId="6" xfId="8" applyFont="1" applyBorder="1" applyAlignment="1">
      <alignment horizontal="center" vertical="center"/>
    </xf>
    <xf numFmtId="0" fontId="28" fillId="0" borderId="57" xfId="0" applyFont="1" applyBorder="1"/>
    <xf numFmtId="0" fontId="28" fillId="0" borderId="46" xfId="0" applyFont="1" applyBorder="1"/>
    <xf numFmtId="0" fontId="28" fillId="0" borderId="14" xfId="6" applyFont="1" applyBorder="1" applyAlignment="1">
      <alignment horizontal="left" wrapText="1"/>
    </xf>
    <xf numFmtId="0" fontId="31" fillId="0" borderId="2" xfId="0" applyFont="1" applyBorder="1"/>
    <xf numFmtId="0" fontId="31" fillId="0" borderId="3" xfId="0" applyFont="1" applyBorder="1"/>
    <xf numFmtId="0" fontId="30" fillId="0" borderId="14" xfId="8" applyFont="1" applyBorder="1" applyAlignment="1">
      <alignment horizontal="center" vertical="center"/>
    </xf>
    <xf numFmtId="0" fontId="30" fillId="0" borderId="53" xfId="8" applyFont="1" applyBorder="1" applyAlignment="1">
      <alignment horizontal="center" vertical="center"/>
    </xf>
    <xf numFmtId="0" fontId="30" fillId="0" borderId="68" xfId="8" applyFont="1" applyBorder="1" applyAlignment="1">
      <alignment horizontal="center" vertical="center"/>
    </xf>
    <xf numFmtId="0" fontId="39" fillId="0" borderId="0" xfId="8" applyFont="1" applyAlignment="1">
      <alignment horizontal="center"/>
    </xf>
    <xf numFmtId="0" fontId="28" fillId="0" borderId="55" xfId="0" applyFont="1" applyBorder="1"/>
    <xf numFmtId="0" fontId="28" fillId="0" borderId="77" xfId="0" applyFont="1" applyBorder="1"/>
    <xf numFmtId="0" fontId="28" fillId="0" borderId="20" xfId="6" applyFont="1" applyBorder="1" applyAlignment="1">
      <alignment horizontal="left" wrapText="1"/>
    </xf>
    <xf numFmtId="0" fontId="31" fillId="0" borderId="39" xfId="0" applyFont="1" applyBorder="1"/>
    <xf numFmtId="0" fontId="31" fillId="0" borderId="78" xfId="0" applyFont="1" applyBorder="1"/>
    <xf numFmtId="0" fontId="30" fillId="0" borderId="35" xfId="8" applyFont="1" applyBorder="1" applyAlignment="1">
      <alignment horizontal="center" vertical="center"/>
    </xf>
    <xf numFmtId="0" fontId="30" fillId="0" borderId="4" xfId="8" applyFont="1" applyBorder="1" applyAlignment="1">
      <alignment horizontal="center" vertical="center"/>
    </xf>
    <xf numFmtId="0" fontId="30" fillId="0" borderId="5" xfId="8" applyFont="1" applyBorder="1" applyAlignment="1">
      <alignment horizontal="center" vertical="center"/>
    </xf>
    <xf numFmtId="0" fontId="30" fillId="0" borderId="56" xfId="8" applyFont="1" applyBorder="1" applyAlignment="1">
      <alignment horizontal="center" vertical="center"/>
    </xf>
    <xf numFmtId="0" fontId="30" fillId="0" borderId="62" xfId="8" applyFont="1" applyBorder="1" applyAlignment="1">
      <alignment horizontal="center" vertical="center"/>
    </xf>
    <xf numFmtId="0" fontId="28" fillId="0" borderId="44" xfId="6" applyFont="1" applyBorder="1" applyAlignment="1">
      <alignment horizontal="left" wrapText="1"/>
    </xf>
    <xf numFmtId="0" fontId="28" fillId="0" borderId="46" xfId="6" applyFont="1" applyBorder="1" applyAlignment="1">
      <alignment horizontal="left" wrapText="1"/>
    </xf>
    <xf numFmtId="0" fontId="28" fillId="0" borderId="47" xfId="6" applyFont="1" applyBorder="1" applyAlignment="1">
      <alignment horizontal="left" wrapText="1"/>
    </xf>
    <xf numFmtId="1" fontId="30" fillId="0" borderId="62" xfId="8" applyNumberFormat="1" applyFont="1" applyBorder="1" applyAlignment="1">
      <alignment horizontal="center" vertical="center"/>
    </xf>
    <xf numFmtId="1" fontId="30" fillId="0" borderId="64" xfId="8" applyNumberFormat="1" applyFont="1" applyBorder="1" applyAlignment="1">
      <alignment horizontal="center" vertical="center"/>
    </xf>
    <xf numFmtId="49" fontId="38" fillId="0" borderId="71" xfId="8" applyNumberFormat="1" applyFont="1" applyBorder="1" applyAlignment="1">
      <alignment horizontal="left"/>
    </xf>
    <xf numFmtId="49" fontId="38" fillId="0" borderId="72" xfId="8" applyNumberFormat="1" applyFont="1" applyBorder="1" applyAlignment="1">
      <alignment horizontal="left"/>
    </xf>
    <xf numFmtId="0" fontId="38" fillId="0" borderId="73" xfId="8" applyFont="1" applyBorder="1" applyAlignment="1">
      <alignment horizontal="center" wrapText="1"/>
    </xf>
    <xf numFmtId="0" fontId="38" fillId="0" borderId="12" xfId="8" applyFont="1" applyBorder="1" applyAlignment="1">
      <alignment horizontal="center" wrapText="1"/>
    </xf>
    <xf numFmtId="0" fontId="38" fillId="0" borderId="71" xfId="8" applyFont="1" applyBorder="1" applyAlignment="1">
      <alignment horizontal="center"/>
    </xf>
    <xf numFmtId="0" fontId="38" fillId="0" borderId="12" xfId="8" applyFont="1" applyBorder="1" applyAlignment="1">
      <alignment horizontal="center"/>
    </xf>
    <xf numFmtId="0" fontId="38" fillId="0" borderId="74" xfId="8" applyFont="1" applyBorder="1" applyAlignment="1">
      <alignment horizontal="center"/>
    </xf>
    <xf numFmtId="0" fontId="38" fillId="0" borderId="73" xfId="8" applyFont="1" applyBorder="1" applyAlignment="1">
      <alignment horizontal="center"/>
    </xf>
    <xf numFmtId="49" fontId="28" fillId="0" borderId="70" xfId="5" applyNumberFormat="1" applyFont="1" applyBorder="1" applyAlignment="1">
      <alignment horizontal="left" vertical="center"/>
    </xf>
    <xf numFmtId="49" fontId="28" fillId="0" borderId="10" xfId="5" applyNumberFormat="1" applyFont="1" applyBorder="1" applyAlignment="1">
      <alignment horizontal="left" vertical="center"/>
    </xf>
    <xf numFmtId="0" fontId="28" fillId="0" borderId="24" xfId="0" applyFont="1" applyBorder="1" applyAlignment="1">
      <alignment horizontal="left" wrapText="1"/>
    </xf>
    <xf numFmtId="0" fontId="28" fillId="0" borderId="58" xfId="0" applyFont="1" applyBorder="1" applyAlignment="1">
      <alignment horizontal="left" wrapText="1"/>
    </xf>
    <xf numFmtId="0" fontId="28" fillId="0" borderId="23" xfId="0" applyFont="1" applyBorder="1" applyAlignment="1">
      <alignment horizontal="left" wrapText="1"/>
    </xf>
    <xf numFmtId="0" fontId="30" fillId="0" borderId="24" xfId="8" applyFont="1" applyBorder="1" applyAlignment="1">
      <alignment horizontal="center"/>
    </xf>
    <xf numFmtId="0" fontId="30" fillId="0" borderId="58" xfId="8" applyFont="1" applyBorder="1" applyAlignment="1">
      <alignment horizontal="center"/>
    </xf>
    <xf numFmtId="0" fontId="30" fillId="0" borderId="23" xfId="8" applyFont="1" applyBorder="1" applyAlignment="1">
      <alignment horizontal="center"/>
    </xf>
    <xf numFmtId="0" fontId="30" fillId="0" borderId="63" xfId="8" applyFont="1" applyBorder="1" applyAlignment="1">
      <alignment horizontal="center" vertical="center"/>
    </xf>
    <xf numFmtId="0" fontId="38" fillId="0" borderId="32" xfId="8" applyFont="1" applyBorder="1" applyAlignment="1">
      <alignment horizontal="center"/>
    </xf>
    <xf numFmtId="0" fontId="38" fillId="0" borderId="18" xfId="8" applyFont="1" applyBorder="1" applyAlignment="1">
      <alignment horizontal="center"/>
    </xf>
    <xf numFmtId="0" fontId="38" fillId="0" borderId="11" xfId="8" applyFont="1" applyBorder="1" applyAlignment="1">
      <alignment horizontal="center"/>
    </xf>
    <xf numFmtId="0" fontId="28" fillId="0" borderId="43" xfId="0" applyFont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28" fillId="0" borderId="45" xfId="0" applyFont="1" applyBorder="1" applyAlignment="1">
      <alignment horizontal="left" wrapText="1"/>
    </xf>
    <xf numFmtId="0" fontId="24" fillId="0" borderId="2" xfId="8" applyFont="1" applyBorder="1" applyAlignment="1">
      <alignment horizontal="center"/>
    </xf>
    <xf numFmtId="164" fontId="24" fillId="0" borderId="2" xfId="8" applyNumberFormat="1" applyFont="1" applyBorder="1" applyAlignment="1">
      <alignment horizontal="center"/>
    </xf>
    <xf numFmtId="164" fontId="24" fillId="0" borderId="3" xfId="8" applyNumberFormat="1" applyFont="1" applyBorder="1" applyAlignment="1">
      <alignment horizontal="center"/>
    </xf>
    <xf numFmtId="0" fontId="24" fillId="0" borderId="43" xfId="8" applyFont="1" applyBorder="1" applyAlignment="1">
      <alignment horizontal="center" vertical="center"/>
    </xf>
    <xf numFmtId="0" fontId="24" fillId="0" borderId="2" xfId="8" applyFont="1" applyBorder="1" applyAlignment="1">
      <alignment horizontal="center" vertical="center"/>
    </xf>
    <xf numFmtId="49" fontId="21" fillId="0" borderId="14" xfId="5" applyNumberFormat="1" applyFont="1" applyBorder="1" applyAlignment="1">
      <alignment horizontal="left" vertical="center"/>
    </xf>
    <xf numFmtId="49" fontId="21" fillId="0" borderId="3" xfId="5" applyNumberFormat="1" applyFont="1" applyBorder="1" applyAlignment="1">
      <alignment horizontal="left" vertical="center"/>
    </xf>
    <xf numFmtId="0" fontId="24" fillId="0" borderId="43" xfId="7" applyFont="1" applyBorder="1" applyAlignment="1">
      <alignment horizontal="left" vertical="center" wrapText="1"/>
    </xf>
    <xf numFmtId="0" fontId="24" fillId="0" borderId="2" xfId="7" applyFont="1" applyBorder="1" applyAlignment="1">
      <alignment horizontal="left" vertical="center" wrapText="1"/>
    </xf>
    <xf numFmtId="0" fontId="24" fillId="0" borderId="45" xfId="7" applyFont="1" applyBorder="1" applyAlignment="1">
      <alignment horizontal="left" vertical="center" wrapText="1"/>
    </xf>
    <xf numFmtId="0" fontId="24" fillId="0" borderId="43" xfId="8" applyFont="1" applyBorder="1" applyAlignment="1">
      <alignment horizontal="center"/>
    </xf>
    <xf numFmtId="0" fontId="24" fillId="0" borderId="43" xfId="7" applyFont="1" applyBorder="1" applyAlignment="1">
      <alignment horizontal="left" vertical="top" wrapText="1"/>
    </xf>
    <xf numFmtId="0" fontId="24" fillId="0" borderId="2" xfId="7" applyFont="1" applyBorder="1" applyAlignment="1">
      <alignment horizontal="left" vertical="top" wrapText="1"/>
    </xf>
    <xf numFmtId="0" fontId="24" fillId="0" borderId="45" xfId="7" applyFont="1" applyBorder="1" applyAlignment="1">
      <alignment horizontal="left" vertical="top" wrapText="1"/>
    </xf>
    <xf numFmtId="0" fontId="24" fillId="0" borderId="45" xfId="8" applyFont="1" applyBorder="1" applyAlignment="1">
      <alignment horizontal="center" vertical="center"/>
    </xf>
    <xf numFmtId="0" fontId="24" fillId="0" borderId="46" xfId="8" applyFont="1" applyBorder="1" applyAlignment="1">
      <alignment horizontal="center" vertical="center"/>
    </xf>
    <xf numFmtId="0" fontId="24" fillId="0" borderId="46" xfId="7" applyFont="1" applyBorder="1" applyAlignment="1">
      <alignment horizontal="left" vertical="top" wrapText="1"/>
    </xf>
    <xf numFmtId="0" fontId="24" fillId="0" borderId="7" xfId="8" applyFont="1" applyBorder="1" applyAlignment="1">
      <alignment horizontal="center" vertical="center"/>
    </xf>
    <xf numFmtId="164" fontId="24" fillId="0" borderId="7" xfId="8" applyNumberFormat="1" applyFont="1" applyBorder="1" applyAlignment="1">
      <alignment horizontal="center"/>
    </xf>
    <xf numFmtId="164" fontId="24" fillId="0" borderId="8" xfId="8" applyNumberFormat="1" applyFont="1" applyBorder="1" applyAlignment="1">
      <alignment horizontal="center"/>
    </xf>
    <xf numFmtId="164" fontId="24" fillId="0" borderId="2" xfId="8" applyNumberFormat="1" applyFont="1" applyBorder="1" applyAlignment="1">
      <alignment horizontal="center" vertical="center"/>
    </xf>
    <xf numFmtId="164" fontId="24" fillId="0" borderId="3" xfId="8" applyNumberFormat="1" applyFont="1" applyBorder="1" applyAlignment="1">
      <alignment horizontal="center" vertical="center"/>
    </xf>
    <xf numFmtId="0" fontId="11" fillId="0" borderId="0" xfId="8" applyFont="1" applyAlignment="1">
      <alignment horizontal="center"/>
    </xf>
    <xf numFmtId="0" fontId="18" fillId="0" borderId="4" xfId="8" applyFont="1" applyBorder="1" applyAlignment="1">
      <alignment horizontal="center"/>
    </xf>
    <xf numFmtId="0" fontId="16" fillId="0" borderId="0" xfId="8" applyFont="1" applyAlignment="1">
      <alignment horizontal="center"/>
    </xf>
    <xf numFmtId="0" fontId="18" fillId="0" borderId="5" xfId="8" applyFont="1" applyBorder="1" applyAlignment="1">
      <alignment horizontal="center"/>
    </xf>
    <xf numFmtId="0" fontId="18" fillId="0" borderId="38" xfId="8" applyFont="1" applyBorder="1" applyAlignment="1">
      <alignment horizontal="center"/>
    </xf>
    <xf numFmtId="0" fontId="18" fillId="0" borderId="2" xfId="8" applyFont="1" applyBorder="1" applyAlignment="1">
      <alignment horizontal="center" vertical="center"/>
    </xf>
    <xf numFmtId="0" fontId="18" fillId="0" borderId="3" xfId="8" applyFont="1" applyBorder="1" applyAlignment="1">
      <alignment horizontal="center" vertical="center"/>
    </xf>
    <xf numFmtId="0" fontId="18" fillId="0" borderId="6" xfId="8" applyFont="1" applyBorder="1" applyAlignment="1">
      <alignment horizontal="center" vertical="center"/>
    </xf>
    <xf numFmtId="0" fontId="18" fillId="0" borderId="13" xfId="8" applyFont="1" applyBorder="1" applyAlignment="1">
      <alignment horizontal="center" vertical="center"/>
    </xf>
    <xf numFmtId="0" fontId="18" fillId="0" borderId="6" xfId="8" applyFont="1" applyBorder="1" applyAlignment="1">
      <alignment horizontal="center"/>
    </xf>
    <xf numFmtId="0" fontId="18" fillId="0" borderId="13" xfId="8" applyFont="1" applyBorder="1" applyAlignment="1">
      <alignment horizontal="center"/>
    </xf>
    <xf numFmtId="0" fontId="18" fillId="0" borderId="14" xfId="8" applyFont="1" applyBorder="1" applyAlignment="1">
      <alignment horizontal="left"/>
    </xf>
    <xf numFmtId="0" fontId="18" fillId="0" borderId="2" xfId="8" applyFont="1" applyBorder="1" applyAlignment="1">
      <alignment horizontal="left"/>
    </xf>
    <xf numFmtId="0" fontId="18" fillId="0" borderId="2" xfId="8" applyFont="1" applyBorder="1" applyAlignment="1">
      <alignment horizontal="center"/>
    </xf>
    <xf numFmtId="0" fontId="18" fillId="0" borderId="23" xfId="8" applyFont="1" applyBorder="1" applyAlignment="1">
      <alignment horizontal="center"/>
    </xf>
    <xf numFmtId="0" fontId="18" fillId="0" borderId="24" xfId="8" applyFont="1" applyBorder="1" applyAlignment="1">
      <alignment horizontal="center"/>
    </xf>
    <xf numFmtId="0" fontId="18" fillId="0" borderId="25" xfId="8" applyFont="1" applyBorder="1" applyAlignment="1">
      <alignment horizontal="center"/>
    </xf>
    <xf numFmtId="0" fontId="18" fillId="0" borderId="16" xfId="8" applyFont="1" applyBorder="1" applyAlignment="1">
      <alignment horizontal="center"/>
    </xf>
    <xf numFmtId="0" fontId="46" fillId="0" borderId="26" xfId="8" applyFont="1" applyBorder="1" applyAlignment="1">
      <alignment horizontal="left" vertical="center" wrapText="1"/>
    </xf>
    <xf numFmtId="0" fontId="18" fillId="0" borderId="27" xfId="8" applyFont="1" applyBorder="1" applyAlignment="1">
      <alignment horizontal="left" vertical="center" wrapText="1"/>
    </xf>
    <xf numFmtId="0" fontId="18" fillId="0" borderId="24" xfId="8" applyFont="1" applyBorder="1" applyAlignment="1">
      <alignment horizontal="left" vertical="center" wrapText="1"/>
    </xf>
    <xf numFmtId="0" fontId="18" fillId="0" borderId="21" xfId="8" applyFont="1" applyBorder="1" applyAlignment="1">
      <alignment horizontal="left" vertical="center" wrapText="1"/>
    </xf>
    <xf numFmtId="0" fontId="18" fillId="0" borderId="0" xfId="8" applyFont="1" applyAlignment="1">
      <alignment horizontal="left" vertical="center" wrapText="1"/>
    </xf>
    <xf numFmtId="0" fontId="18" fillId="0" borderId="28" xfId="8" applyFont="1" applyBorder="1" applyAlignment="1">
      <alignment horizontal="left" vertical="center" wrapText="1"/>
    </xf>
    <xf numFmtId="0" fontId="18" fillId="0" borderId="29" xfId="8" applyFont="1" applyBorder="1" applyAlignment="1">
      <alignment horizontal="left" vertical="center" wrapText="1"/>
    </xf>
    <xf numFmtId="0" fontId="18" fillId="0" borderId="30" xfId="8" applyFont="1" applyBorder="1" applyAlignment="1">
      <alignment horizontal="left" vertical="center" wrapText="1"/>
    </xf>
    <xf numFmtId="0" fontId="18" fillId="0" borderId="18" xfId="8" applyFont="1" applyBorder="1" applyAlignment="1">
      <alignment horizontal="left" vertical="center" wrapText="1"/>
    </xf>
    <xf numFmtId="0" fontId="18" fillId="0" borderId="23" xfId="8" applyFont="1" applyBorder="1" applyAlignment="1">
      <alignment horizontal="center" vertical="center" wrapText="1"/>
    </xf>
    <xf numFmtId="0" fontId="18" fillId="0" borderId="27" xfId="8" applyFont="1" applyBorder="1" applyAlignment="1">
      <alignment horizontal="center" vertical="center" wrapText="1"/>
    </xf>
    <xf numFmtId="0" fontId="18" fillId="0" borderId="24" xfId="8" applyFont="1" applyBorder="1" applyAlignment="1">
      <alignment horizontal="center" vertical="center" wrapText="1"/>
    </xf>
    <xf numFmtId="0" fontId="18" fillId="0" borderId="31" xfId="8" applyFont="1" applyBorder="1" applyAlignment="1">
      <alignment horizontal="center" vertical="center" wrapText="1"/>
    </xf>
    <xf numFmtId="0" fontId="18" fillId="0" borderId="0" xfId="8" applyFont="1" applyAlignment="1">
      <alignment horizontal="center" vertical="center" wrapText="1"/>
    </xf>
    <xf numFmtId="0" fontId="18" fillId="0" borderId="28" xfId="8" applyFont="1" applyBorder="1" applyAlignment="1">
      <alignment horizontal="center" vertical="center" wrapText="1"/>
    </xf>
    <xf numFmtId="0" fontId="18" fillId="0" borderId="32" xfId="8" applyFont="1" applyBorder="1" applyAlignment="1">
      <alignment horizontal="center" vertical="center" wrapText="1"/>
    </xf>
    <xf numFmtId="0" fontId="18" fillId="0" borderId="30" xfId="8" applyFont="1" applyBorder="1" applyAlignment="1">
      <alignment horizontal="center" vertical="center" wrapText="1"/>
    </xf>
    <xf numFmtId="0" fontId="18" fillId="0" borderId="18" xfId="8" applyFont="1" applyBorder="1" applyAlignment="1">
      <alignment horizontal="center" vertical="center" wrapText="1"/>
    </xf>
    <xf numFmtId="0" fontId="18" fillId="0" borderId="33" xfId="8" applyFont="1" applyBorder="1" applyAlignment="1">
      <alignment horizontal="center"/>
    </xf>
    <xf numFmtId="0" fontId="18" fillId="0" borderId="17" xfId="8" applyFont="1" applyBorder="1" applyAlignment="1">
      <alignment horizontal="center"/>
    </xf>
    <xf numFmtId="0" fontId="18" fillId="0" borderId="3" xfId="8" applyFont="1" applyBorder="1" applyAlignment="1">
      <alignment horizontal="center"/>
    </xf>
    <xf numFmtId="0" fontId="18" fillId="0" borderId="26" xfId="8" applyFont="1" applyBorder="1" applyAlignment="1">
      <alignment horizontal="left" wrapText="1"/>
    </xf>
    <xf numFmtId="0" fontId="18" fillId="0" borderId="27" xfId="8" applyFont="1" applyBorder="1" applyAlignment="1">
      <alignment horizontal="left" wrapText="1"/>
    </xf>
    <xf numFmtId="0" fontId="18" fillId="0" borderId="24" xfId="8" applyFont="1" applyBorder="1" applyAlignment="1">
      <alignment horizontal="left" wrapText="1"/>
    </xf>
    <xf numFmtId="0" fontId="18" fillId="0" borderId="22" xfId="8" applyFont="1" applyBorder="1" applyAlignment="1">
      <alignment horizontal="left" wrapText="1"/>
    </xf>
    <xf numFmtId="0" fontId="18" fillId="0" borderId="34" xfId="8" applyFont="1" applyBorder="1" applyAlignment="1">
      <alignment horizontal="left" wrapText="1"/>
    </xf>
    <xf numFmtId="0" fontId="18" fillId="0" borderId="16" xfId="8" applyFont="1" applyBorder="1" applyAlignment="1">
      <alignment horizontal="left" wrapText="1"/>
    </xf>
    <xf numFmtId="0" fontId="20" fillId="0" borderId="0" xfId="8" applyFont="1" applyAlignment="1">
      <alignment horizontal="center"/>
    </xf>
    <xf numFmtId="49" fontId="21" fillId="0" borderId="35" xfId="5" applyNumberFormat="1" applyFont="1" applyBorder="1" applyAlignment="1">
      <alignment horizontal="left" vertical="center"/>
    </xf>
    <xf numFmtId="49" fontId="21" fillId="0" borderId="5" xfId="5" applyNumberFormat="1" applyFont="1" applyBorder="1" applyAlignment="1">
      <alignment horizontal="left" vertical="center"/>
    </xf>
    <xf numFmtId="0" fontId="24" fillId="0" borderId="38" xfId="7" applyFont="1" applyBorder="1" applyAlignment="1">
      <alignment horizontal="left" vertical="top" wrapText="1"/>
    </xf>
    <xf numFmtId="0" fontId="24" fillId="0" borderId="4" xfId="7" applyFont="1" applyBorder="1" applyAlignment="1">
      <alignment horizontal="left" vertical="top" wrapText="1"/>
    </xf>
    <xf numFmtId="0" fontId="24" fillId="0" borderId="49" xfId="7" applyFont="1" applyBorder="1" applyAlignment="1">
      <alignment horizontal="left" vertical="top" wrapText="1"/>
    </xf>
    <xf numFmtId="0" fontId="30" fillId="0" borderId="38" xfId="8" applyFont="1" applyBorder="1" applyAlignment="1">
      <alignment horizontal="center" vertical="center" wrapText="1"/>
    </xf>
    <xf numFmtId="0" fontId="30" fillId="0" borderId="4" xfId="8" applyFont="1" applyBorder="1" applyAlignment="1">
      <alignment horizontal="center" vertical="center" wrapText="1"/>
    </xf>
    <xf numFmtId="0" fontId="30" fillId="0" borderId="5" xfId="8" applyFont="1" applyBorder="1" applyAlignment="1">
      <alignment horizontal="center" vertical="center" wrapText="1"/>
    </xf>
    <xf numFmtId="0" fontId="24" fillId="0" borderId="38" xfId="8" applyFont="1" applyBorder="1" applyAlignment="1">
      <alignment horizontal="center" vertical="center"/>
    </xf>
    <xf numFmtId="164" fontId="24" fillId="0" borderId="4" xfId="8" applyNumberFormat="1" applyFont="1" applyBorder="1" applyAlignment="1">
      <alignment horizontal="center" vertical="center"/>
    </xf>
    <xf numFmtId="164" fontId="24" fillId="0" borderId="5" xfId="8" applyNumberFormat="1" applyFont="1" applyBorder="1" applyAlignment="1">
      <alignment horizontal="center" vertical="center"/>
    </xf>
    <xf numFmtId="0" fontId="18" fillId="0" borderId="40" xfId="8" applyFont="1" applyBorder="1" applyAlignment="1">
      <alignment horizontal="center"/>
    </xf>
    <xf numFmtId="0" fontId="18" fillId="0" borderId="41" xfId="8" applyFont="1" applyBorder="1" applyAlignment="1">
      <alignment horizontal="center"/>
    </xf>
    <xf numFmtId="0" fontId="18" fillId="0" borderId="42" xfId="8" applyFont="1" applyBorder="1" applyAlignment="1">
      <alignment horizontal="center"/>
    </xf>
    <xf numFmtId="0" fontId="28" fillId="0" borderId="80" xfId="0" applyFont="1" applyBorder="1" applyAlignment="1">
      <alignment vertical="center" textRotation="90"/>
    </xf>
    <xf numFmtId="0" fontId="28" fillId="0" borderId="81" xfId="0" applyFont="1" applyBorder="1" applyAlignment="1">
      <alignment vertical="center" textRotation="90"/>
    </xf>
    <xf numFmtId="0" fontId="28" fillId="0" borderId="82" xfId="0" applyFont="1" applyBorder="1" applyAlignment="1">
      <alignment vertical="center" textRotation="90"/>
    </xf>
    <xf numFmtId="0" fontId="17" fillId="0" borderId="35" xfId="8" applyFont="1" applyBorder="1" applyAlignment="1">
      <alignment horizontal="center" vertical="center" textRotation="90" wrapText="1"/>
    </xf>
    <xf numFmtId="0" fontId="17" fillId="0" borderId="4" xfId="8" applyFont="1" applyBorder="1" applyAlignment="1">
      <alignment horizontal="center" vertical="center" textRotation="90" wrapText="1"/>
    </xf>
    <xf numFmtId="0" fontId="19" fillId="0" borderId="4" xfId="8" applyFont="1" applyBorder="1" applyAlignment="1">
      <alignment horizontal="center" vertical="center" textRotation="90" wrapText="1"/>
    </xf>
    <xf numFmtId="0" fontId="19" fillId="0" borderId="5" xfId="8" applyFont="1" applyBorder="1" applyAlignment="1">
      <alignment horizontal="center" vertical="center" textRotation="90" wrapText="1"/>
    </xf>
    <xf numFmtId="0" fontId="17" fillId="0" borderId="36" xfId="8" applyFont="1" applyBorder="1" applyAlignment="1">
      <alignment horizontal="center" vertical="center" textRotation="90" wrapText="1"/>
    </xf>
    <xf numFmtId="0" fontId="17" fillId="0" borderId="37" xfId="8" applyFont="1" applyBorder="1" applyAlignment="1">
      <alignment horizontal="center" vertical="center" textRotation="90" wrapText="1"/>
    </xf>
    <xf numFmtId="0" fontId="17" fillId="0" borderId="38" xfId="8" applyFont="1" applyBorder="1" applyAlignment="1">
      <alignment horizontal="center" vertical="center" textRotation="90" wrapText="1"/>
    </xf>
    <xf numFmtId="0" fontId="18" fillId="0" borderId="39" xfId="8" applyFont="1" applyBorder="1" applyAlignment="1">
      <alignment horizontal="left" wrapText="1"/>
    </xf>
    <xf numFmtId="0" fontId="43" fillId="0" borderId="4" xfId="8" applyFont="1" applyBorder="1" applyAlignment="1">
      <alignment horizontal="center" vertical="center" textRotation="90" wrapText="1"/>
    </xf>
    <xf numFmtId="0" fontId="44" fillId="0" borderId="15" xfId="8" applyFont="1" applyBorder="1" applyAlignment="1">
      <alignment horizontal="left"/>
    </xf>
    <xf numFmtId="0" fontId="18" fillId="0" borderId="6" xfId="8" applyFont="1" applyBorder="1" applyAlignment="1">
      <alignment horizontal="left"/>
    </xf>
    <xf numFmtId="0" fontId="19" fillId="0" borderId="35" xfId="8" applyFont="1" applyBorder="1" applyAlignment="1">
      <alignment horizontal="left" textRotation="90"/>
    </xf>
    <xf numFmtId="0" fontId="19" fillId="0" borderId="4" xfId="8" applyFont="1" applyBorder="1" applyAlignment="1">
      <alignment horizontal="left" textRotation="90"/>
    </xf>
    <xf numFmtId="0" fontId="17" fillId="0" borderId="5" xfId="8" applyFont="1" applyBorder="1" applyAlignment="1">
      <alignment horizontal="center" vertical="center" textRotation="90" wrapText="1"/>
    </xf>
    <xf numFmtId="164" fontId="30" fillId="0" borderId="58" xfId="8" applyNumberFormat="1" applyFont="1" applyBorder="1" applyAlignment="1">
      <alignment horizontal="center"/>
    </xf>
    <xf numFmtId="164" fontId="30" fillId="0" borderId="10" xfId="8" applyNumberFormat="1" applyFont="1" applyBorder="1" applyAlignment="1">
      <alignment horizontal="center"/>
    </xf>
    <xf numFmtId="1" fontId="38" fillId="0" borderId="12" xfId="8" applyNumberFormat="1" applyFont="1" applyBorder="1" applyAlignment="1">
      <alignment horizontal="center"/>
    </xf>
    <xf numFmtId="0" fontId="38" fillId="0" borderId="72" xfId="8" applyFont="1" applyBorder="1" applyAlignment="1">
      <alignment horizontal="center"/>
    </xf>
    <xf numFmtId="0" fontId="30" fillId="0" borderId="6" xfId="8" applyFont="1" applyBorder="1" applyAlignment="1">
      <alignment horizontal="center"/>
    </xf>
    <xf numFmtId="0" fontId="30" fillId="0" borderId="9" xfId="8" applyFont="1" applyBorder="1" applyAlignment="1">
      <alignment horizontal="center" vertical="center"/>
    </xf>
    <xf numFmtId="0" fontId="28" fillId="0" borderId="6" xfId="8" applyFont="1" applyBorder="1" applyAlignment="1">
      <alignment horizontal="center" vertical="center"/>
    </xf>
    <xf numFmtId="0" fontId="30" fillId="0" borderId="13" xfId="8" applyFont="1" applyBorder="1" applyAlignment="1">
      <alignment horizontal="center"/>
    </xf>
    <xf numFmtId="0" fontId="7" fillId="0" borderId="0" xfId="8" applyFont="1" applyAlignment="1">
      <alignment horizontal="center" wrapText="1"/>
    </xf>
    <xf numFmtId="49" fontId="39" fillId="0" borderId="71" xfId="8" applyNumberFormat="1" applyFont="1" applyBorder="1" applyAlignment="1">
      <alignment horizontal="left"/>
    </xf>
    <xf numFmtId="49" fontId="39" fillId="0" borderId="12" xfId="8" applyNumberFormat="1" applyFont="1" applyBorder="1" applyAlignment="1">
      <alignment horizontal="left"/>
    </xf>
    <xf numFmtId="0" fontId="39" fillId="0" borderId="12" xfId="8" applyFont="1" applyBorder="1" applyAlignment="1">
      <alignment horizontal="center" wrapText="1"/>
    </xf>
    <xf numFmtId="0" fontId="28" fillId="0" borderId="75" xfId="0" applyFont="1" applyBorder="1"/>
    <xf numFmtId="0" fontId="28" fillId="0" borderId="27" xfId="0" applyFont="1" applyBorder="1"/>
    <xf numFmtId="0" fontId="28" fillId="0" borderId="15" xfId="6" applyFont="1" applyBorder="1" applyAlignment="1">
      <alignment horizontal="left" wrapText="1"/>
    </xf>
    <xf numFmtId="0" fontId="31" fillId="0" borderId="6" xfId="0" applyFont="1" applyBorder="1"/>
    <xf numFmtId="0" fontId="31" fillId="0" borderId="13" xfId="0" applyFont="1" applyBorder="1"/>
    <xf numFmtId="0" fontId="30" fillId="0" borderId="15" xfId="8" applyFont="1" applyBorder="1" applyAlignment="1">
      <alignment horizontal="center" vertical="center"/>
    </xf>
    <xf numFmtId="1" fontId="22" fillId="0" borderId="8" xfId="8" applyNumberFormat="1" applyFont="1" applyBorder="1" applyAlignment="1">
      <alignment horizontal="center" vertical="center"/>
    </xf>
    <xf numFmtId="1" fontId="38" fillId="0" borderId="72" xfId="8" applyNumberFormat="1" applyFont="1" applyBorder="1" applyAlignment="1">
      <alignment horizontal="center" vertical="center"/>
    </xf>
    <xf numFmtId="1" fontId="22" fillId="0" borderId="67" xfId="8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 vertical="center" wrapText="1"/>
    </xf>
    <xf numFmtId="0" fontId="42" fillId="0" borderId="46" xfId="8" applyFont="1" applyBorder="1" applyAlignment="1">
      <alignment horizontal="center"/>
    </xf>
    <xf numFmtId="0" fontId="42" fillId="0" borderId="43" xfId="8" applyFont="1" applyBorder="1" applyAlignment="1">
      <alignment horizontal="center"/>
    </xf>
    <xf numFmtId="0" fontId="7" fillId="0" borderId="0" xfId="0" applyFont="1"/>
  </cellXfs>
  <cellStyles count="11">
    <cellStyle name="Normal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_6.МА.Д-Ш(12)" xfId="4" xr:uid="{00000000-0005-0000-0000-000004000000}"/>
    <cellStyle name="Обычный_ЕП 2014-2015" xfId="5" xr:uid="{00000000-0005-0000-0000-000005000000}"/>
    <cellStyle name="Обычный_КН 2013-2015" xfId="6" xr:uid="{00000000-0005-0000-0000-000006000000}"/>
    <cellStyle name="Обычный_Навчальний план Готельне обслуговування" xfId="10" xr:uid="{1B59AC07-10B9-482B-9CE9-FDF654FCB394}"/>
    <cellStyle name="Обычный_РНП бакалаври ФЕП 2013 ст. 1-2" xfId="9" xr:uid="{00000000-0005-0000-0000-000007000000}"/>
    <cellStyle name="Обычный_Розклади та кошториси БАКАЛАВРИ ФЕП 4 курс 13-14" xfId="7" xr:uid="{00000000-0005-0000-0000-000008000000}"/>
    <cellStyle name="Обычный_ЯСС 2003-2012" xfId="8" xr:uid="{00000000-0005-0000-0000-000009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7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5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vekrokedu-my.sharepoint.com/&#1051;&#1045;&#1057;&#1071;!!!!!!!!!!!!!!!!!/&#1053;&#1052;&#1059;/&#1053;&#1072;&#1074;&#1095;&#1072;&#1083;&#1100;&#1085;&#1110;%20&#1087;&#1083;&#1072;&#1085;&#1080;/&#1053;&#1072;&#1074;&#1095;&#1072;&#1083;&#1100;&#1085;&#1110;%20&#1087;&#1083;&#1072;&#1085;&#1080;/&#1085;&#1072;&#1074;%20&#1087;&#1083;&#1072;&#1085;&#1080;(&#1074;&#1077;&#1083;&#1080;&#1082;&#1110;)%20&#1079;&#1072;&#1086;&#1095;&#1085;%20&#1073;&#1072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vekrokedu-my.sharepoint.com/&#1064;&#1072;&#1088;&#1086;&#1074;/&#1056;&#1077;&#1082;&#1090;&#1086;&#1088;&#1072;&#1090;%202012-2013/&#1053;&#1072;&#1074;&#1095;&#1072;&#1083;&#1100;&#1085;&#1110;%20&#1087;&#1083;&#1072;&#1085;&#1080;/&#1053;&#1072;&#1074;&#1095;&#1072;&#1083;&#1100;&#1085;&#1110;%20&#1087;&#1083;&#1072;&#1085;&#1080;%20(&#1083;&#1110;&#1094;&#1077;&#1085;&#1079;&#1086;&#1074;&#1072;&#1085;&#1110;)/&#1085;&#1072;&#1074;%20&#1087;&#1083;&#1072;&#1085;&#1080;(&#1074;&#1077;&#1083;&#1080;&#1082;&#1110;)%20&#1079;&#1072;&#1086;&#1095;&#1085;%20&#1073;&#1072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vekrokedu-my.sharepoint.com/&#1064;&#1072;&#1088;&#1086;&#1074;/&#1056;&#1077;&#1082;&#1090;&#1086;&#1088;&#1072;&#1090;%202012-2013/&#1053;&#1072;&#1074;&#1095;&#1072;&#1083;&#1100;&#1085;&#1110;%20&#1087;&#1083;&#1072;&#1085;&#1080;/&#1053;&#1072;&#1074;&#1095;&#1072;&#1083;&#1100;&#1085;&#1110;%20&#1087;&#1083;&#1072;&#1085;&#1080;%20(&#1083;&#1110;&#1094;&#1077;&#1085;&#1079;&#1086;&#1074;&#1072;&#1085;&#1110;)/&#1045;&#1055;%202003-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vekrokedu-my.sharepoint.com/&#1064;&#1072;&#1088;&#1086;&#1074;/&#1056;&#1077;&#1082;&#1090;&#1086;&#1088;&#1072;&#1090;%202012-2013/&#1053;&#1072;&#1074;&#1095;&#1072;&#1083;&#1100;&#1085;&#1110;%20&#1087;&#1083;&#1072;&#1085;&#1080;/&#1053;&#1072;&#1074;&#1095;&#1072;&#1083;&#1100;&#1085;&#1110;%20&#1087;&#1083;&#1072;&#1085;&#1080;%20(&#1083;&#1110;&#1094;&#1077;&#1085;&#1079;&#1086;&#1074;&#1072;&#1085;&#1110;)/&#1045;&#1110;&#1055;%202007%20(&#1045;&#1055;,%20&#1052;&#1072;,%20&#1054;&#1040;,%20&#1060;&#1110;&#1050;%20(&#1060;),%20&#1060;&#1110;&#1050;%20(&#1041;&#1057;),%20&#1052;&#1045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rorector/d$/Documents%20and%20Settings/Lesia_Sh/Local%20Settings/Temporary%20Internet%20Files/OLKE6/&#1053;&#1072;&#1074;&#1095;&#1072;&#1083;&#1100;&#1085;&#1110;%20&#1087;&#1083;&#1072;&#1085;&#1080;%20(&#1074;&#1077;&#1083;&#1080;&#1082;&#1110;)/&#1057;&#1087;&#1077;&#1094;&#1082;&#1072;&#1090;&#1077;&#1075;&#1086;&#1088;&#1110;&#1111;%2020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vekrokedu-my.sharepoint.com/Documents%20and%20Settings/L_Sholomitskaya/Local%20Settings/Temporary%20Internet%20Files/OLK61/&#1055;&#1042;&#1064;+&#1059;&#1053;&#1047;+&#1071;&#1057;&#1057;+&#1030;&#1042;+&#1055;&#1052;%20&#1085;&#1072;&#1074;&#1087;&#1083;&#1072;&#1085;&#1080;%20&#1084;&#1072;&#1075;&#1110;&#1089;&#1090;&#1088;&#1072;&#1090;&#1091;&#1088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krok.edu.lan/homes$/users/tetshpyl/&#1056;&#1072;&#1073;&#1086;&#1095;&#1080;&#1081;%20&#1089;&#1090;&#1086;&#1083;/&#1053;&#1072;&#1074;&#1095;&#1072;&#1083;&#1100;&#1085;&#1110;%20&#1087;&#1083;&#1072;&#1085;&#1080;%20(&#1074;&#1077;&#1083;&#1080;&#1082;&#1110;)/&#1057;&#1087;&#1077;&#1094;&#1082;&#1072;&#1090;&#1077;&#1075;&#1086;&#1088;&#1110;&#1111;/&#1055;&#1042;&#1064;+&#1059;&#1053;&#1047;+&#1071;&#1057;&#1057;+&#1030;&#1042;+&#1055;&#1052;%20&#1085;&#1072;&#1074;&#1087;&#1083;&#1072;&#1085;&#1080;%20&#1084;&#1072;&#1075;&#1110;&#1089;&#1090;&#1088;&#1072;&#1090;&#1091;&#1088;&#108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vekrokedu-my.sharepoint.com/Documents%20and%20Settings/L_Sholomitskaya/Local%20Settings/Temporary%20Internet%20Files/OLK61/&#1059;&#1053;&#104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vekrokedu-my.sharepoint.com/&#1051;&#1045;&#1057;&#1071;!!!!!!!!!!!!!!!!!/&#1053;&#1052;&#1059;/&#1053;&#1072;&#1074;&#1095;&#1072;&#1083;&#1100;&#1085;&#1110;%20&#1087;&#1083;&#1072;&#1085;&#1080;/&#1053;&#1072;&#1074;&#1095;&#1072;&#1083;&#1100;&#1085;&#1110;%20&#1087;&#1083;&#1072;&#1085;&#1080;/&#1059;&#1053;&#1047;%202001-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ЕП бак 03-03"/>
      <sheetName val="ЕП бак 04-05(заоч)"/>
      <sheetName val="Ф бак 03-03"/>
      <sheetName val="Ф бак 04-05 (заоч)"/>
      <sheetName val="БС бак 03-03"/>
      <sheetName val="БС бак 04-05 (заоч)"/>
      <sheetName val="ОА бак 03-03"/>
      <sheetName val="ОА бак 04-05 (заоч)"/>
      <sheetName val="МЕ бак 03-03"/>
      <sheetName val="МЕ бак 04-05 (заоч)"/>
      <sheetName val="МЗЕД бак 03-03"/>
      <sheetName val="МЗЕД бак 04-05 (заоч)"/>
      <sheetName val="Заочники тижневики І-ІІ"/>
      <sheetName val="Заочни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ЕП бак 03-03"/>
      <sheetName val="ЕП бак 04-05(заоч)"/>
      <sheetName val="Ф бак 03-03"/>
      <sheetName val="Ф бак 04-05 (заоч)"/>
      <sheetName val="БС бак 03-03"/>
      <sheetName val="БС бак 04-05 (заоч)"/>
      <sheetName val="ОА бак 03-03"/>
      <sheetName val="ОА бак 04-05 (заоч)"/>
      <sheetName val="МЕ бак 03-03"/>
      <sheetName val="МЕ бак 04-05 (заоч)"/>
      <sheetName val="МЗЕД бак 03-03"/>
      <sheetName val="МЗЕД бак 04-05 (заоч)"/>
      <sheetName val="Заочники тижневики І-ІІ"/>
      <sheetName val="Заочни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ЕП бак 03-03"/>
      <sheetName val="ЕП бак 03-03 веч"/>
      <sheetName val="ЕП мс 04-03 draft"/>
      <sheetName val="ЕП мс 04-03"/>
      <sheetName val="ЕП спец 04-03"/>
      <sheetName val="ЕП маг 09-03"/>
      <sheetName val="ЕП бак 09-03 заоч"/>
      <sheetName val="ЕП спец 09-03 заоч"/>
      <sheetName val="ЕП спец 02-04"/>
      <sheetName val="ЕП спец 02-04 (ЕІП)"/>
      <sheetName val="ЕП маг 03-04 (ЕІП)"/>
      <sheetName val="ЕП спец заоч 05-04 "/>
      <sheetName val="ЕП спец-пп 06-04"/>
      <sheetName val="ЕП спец-пп заоч 10-04"/>
      <sheetName val="ЕП спец-пп 10-04"/>
      <sheetName val="ЕП спец-пп 10-04 (2)"/>
      <sheetName val="ЕП спец-пп 10-04 (3)"/>
      <sheetName val="ЕП бак 01-06 К"/>
      <sheetName val="ЕП мс зфн 09-06"/>
      <sheetName val="Різниця РС 07"/>
      <sheetName val="ЕП 04-07"/>
      <sheetName val="ЕП 06-07 ДнФ"/>
      <sheetName val="ЕП 01-09"/>
      <sheetName val="ЕП мс 06-11"/>
      <sheetName val="ЕП бак 06-11"/>
      <sheetName val="ЕП спец 06-11"/>
      <sheetName val="ЕП спец 06-11з"/>
      <sheetName val="ЕП маг 06-11"/>
      <sheetName val="ЕП маг 06-11з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ЕіП 2006-1"/>
      <sheetName val="СЛС"/>
      <sheetName val="Графік НП"/>
      <sheetName val="МЕ 04-07"/>
      <sheetName val="ЕП 04-07"/>
      <sheetName val="ЕП 01-09"/>
      <sheetName val="Ма 04-07 (old)"/>
      <sheetName val="Ма 04-07"/>
      <sheetName val="Ф 04-07"/>
      <sheetName val="БС 04-07"/>
      <sheetName val="ОА 04-07"/>
      <sheetName val="ЕП 06-07 ДнФ"/>
      <sheetName val="УАПЕМ (б) 05-08"/>
      <sheetName val="ФЕП І (07)"/>
      <sheetName val="КРОК-Лідер І (07)"/>
      <sheetName val="КРОК-Профі І (07)"/>
      <sheetName val="ФМВ І (07)"/>
      <sheetName val="ФЕП ІІ (07) пост"/>
      <sheetName val="КРОК-Лідер ІІ (07) пост"/>
      <sheetName val="КРОК-Лідер ІІ (07) перех"/>
      <sheetName val="КРОК-Профі ІІ (07)"/>
      <sheetName val="ФМВ ІІ (07) пост"/>
      <sheetName val="ФЕП ІІІ (07)"/>
      <sheetName val="КРОК-Лідер ІІІ (07)"/>
      <sheetName val="КРОК-Профі ІІІ (07)"/>
      <sheetName val="ФМВ ІІІ (07)"/>
      <sheetName val="ФЕП ІV (07)"/>
      <sheetName val="КРОК-Лідер IV (07)"/>
      <sheetName val="КРОК-Профі ІV (07)"/>
      <sheetName val="ФМВ ІV (07)"/>
      <sheetName val="Заочники І"/>
      <sheetName val="1 курс"/>
      <sheetName val="2 курс"/>
      <sheetName val="3 курс"/>
      <sheetName val="4 курс"/>
      <sheetName val="ФЕП І-1 (06)"/>
      <sheetName val="ФМВ І-1 (06)"/>
      <sheetName val="ФЕП ІІ-1 (06)"/>
      <sheetName val="ФЕП ІІІ-1 (06)"/>
      <sheetName val="ФЕП ІV-1 (06)"/>
      <sheetName val="Лист2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ВШ дфн"/>
      <sheetName val="УНЗ дфн"/>
      <sheetName val="ПВШ зфн"/>
      <sheetName val="УНЗ зфн"/>
      <sheetName val="ЯСС дфн"/>
      <sheetName val="ЯСС зфн"/>
      <sheetName val="Лист7"/>
      <sheetName val="ПМ 2001 дфн"/>
      <sheetName val="ПМ дфн викл"/>
      <sheetName val="ПМ1 дфн викл"/>
      <sheetName val="ПМ1 дфн"/>
      <sheetName val="Лист12"/>
      <sheetName val="Лист13"/>
      <sheetName val="Лист14"/>
      <sheetName val="Лист15"/>
      <sheetName val="Лист16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ВШ дфн"/>
      <sheetName val="УНЗ дфн"/>
      <sheetName val="ПВШ зфн"/>
      <sheetName val="УНЗ зфн"/>
      <sheetName val="ЯСС дфн"/>
      <sheetName val="ЯСС зфн"/>
      <sheetName val="Лист7"/>
      <sheetName val="ПМ дфн"/>
      <sheetName val="ПМ дфн викл"/>
      <sheetName val="ПМ1 дфн викл"/>
      <sheetName val="ПМ1 дфн"/>
      <sheetName val="Лист12"/>
      <sheetName val="Лист13"/>
      <sheetName val="Лист14"/>
      <sheetName val="Лист15"/>
      <sheetName val="Лист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ВШ дфн"/>
      <sheetName val="УНЗ дфн"/>
      <sheetName val="ПВШ зфн"/>
      <sheetName val="УНЗ зфн"/>
      <sheetName val="ЯСС дфн"/>
      <sheetName val="ЯСС зфн"/>
      <sheetName val="Лист7"/>
      <sheetName val="ПМ дфн"/>
      <sheetName val="ПМ дфн викл"/>
      <sheetName val="ПМ1 дфн викл"/>
      <sheetName val="ПМ1 дфн"/>
      <sheetName val="Лист12"/>
      <sheetName val="Лист13"/>
      <sheetName val="Лист14"/>
      <sheetName val="Лист15"/>
      <sheetName val="Лист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УНЗ дфн"/>
      <sheetName val="УНЗ зфн"/>
      <sheetName val="УНЗ 06-06"/>
      <sheetName val="УНЗ 09-06 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УНЗ дфн"/>
      <sheetName val="УНЗ зфн"/>
      <sheetName val="УНЗ 06-06"/>
      <sheetName val="УНЗ 09-06 з"/>
      <sheetName val="УНЗ 12-09з"/>
      <sheetName val="УНЗ 06-12д"/>
      <sheetName val="УНЗ 06-12з "/>
      <sheetName val="УНЗ 02-13д"/>
      <sheetName val="УНЗ 02-13з"/>
      <sheetName val="УНЗ  07-15д"/>
      <sheetName val="УНЗ  07-15з"/>
      <sheetName val="УНЗ  05-16з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M79"/>
  <sheetViews>
    <sheetView tabSelected="1" topLeftCell="A8" zoomScale="59" zoomScaleNormal="59" zoomScaleSheetLayoutView="100" zoomScalePageLayoutView="70" workbookViewId="0">
      <selection activeCell="A30" sqref="A30:BE30"/>
    </sheetView>
  </sheetViews>
  <sheetFormatPr baseColWidth="10" defaultColWidth="2.6640625" defaultRowHeight="13"/>
  <cols>
    <col min="1" max="1" width="5.5" style="11" customWidth="1"/>
    <col min="2" max="2" width="5.33203125" style="11" customWidth="1"/>
    <col min="3" max="13" width="10.6640625" style="1" customWidth="1"/>
    <col min="14" max="15" width="4.5" style="1" customWidth="1"/>
    <col min="16" max="17" width="6.6640625" style="1" customWidth="1"/>
    <col min="18" max="25" width="4.5" style="1" customWidth="1"/>
    <col min="26" max="27" width="6.6640625" style="1" customWidth="1"/>
    <col min="28" max="31" width="4.5" style="1" customWidth="1"/>
    <col min="32" max="32" width="4.6640625" style="1" customWidth="1"/>
    <col min="33" max="35" width="4.5" style="1" customWidth="1"/>
    <col min="36" max="46" width="5.6640625" style="1" customWidth="1"/>
    <col min="47" max="53" width="4.33203125" style="1" customWidth="1"/>
    <col min="54" max="57" width="6.6640625" style="1" customWidth="1"/>
    <col min="58" max="63" width="3.33203125" style="1" customWidth="1"/>
    <col min="64" max="64" width="2.6640625" style="1" customWidth="1"/>
    <col min="65" max="65" width="17.5" style="1" customWidth="1"/>
    <col min="66" max="66" width="2.6640625" style="1" customWidth="1"/>
    <col min="67" max="67" width="4" style="1" customWidth="1"/>
    <col min="68" max="68" width="4.5" style="1" customWidth="1"/>
    <col min="69" max="69" width="9" style="1" customWidth="1"/>
    <col min="70" max="16384" width="2.6640625" style="1"/>
  </cols>
  <sheetData>
    <row r="1" spans="1:176" ht="26">
      <c r="A1" s="344" t="s">
        <v>29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  <c r="AV1" s="344"/>
      <c r="AW1" s="344"/>
      <c r="AX1" s="344"/>
      <c r="AY1" s="344"/>
      <c r="AZ1" s="344"/>
      <c r="BA1" s="344"/>
      <c r="BB1" s="344"/>
      <c r="BC1" s="344"/>
      <c r="BD1" s="344"/>
      <c r="BE1" s="344"/>
      <c r="BF1" s="2"/>
      <c r="BG1" s="2"/>
      <c r="BH1" s="2"/>
      <c r="BI1" s="2"/>
      <c r="BJ1" s="2"/>
      <c r="BK1" s="2"/>
    </row>
    <row r="2" spans="1:176" s="4" customFormat="1" ht="18" customHeight="1">
      <c r="A2" s="442" t="s">
        <v>31</v>
      </c>
      <c r="B2" s="442"/>
      <c r="C2" s="442"/>
      <c r="D2" s="442"/>
      <c r="E2" s="442"/>
      <c r="F2" s="442"/>
      <c r="G2" s="442"/>
      <c r="H2" s="442"/>
      <c r="I2" s="442"/>
      <c r="J2" s="3"/>
    </row>
    <row r="3" spans="1:176" s="4" customFormat="1" ht="18" customHeight="1">
      <c r="A3" s="24" t="s">
        <v>32</v>
      </c>
      <c r="B3" s="24"/>
      <c r="C3" s="3"/>
      <c r="D3" s="3"/>
      <c r="E3" s="3"/>
      <c r="F3" s="3"/>
      <c r="G3" s="3"/>
      <c r="H3" s="3"/>
      <c r="I3" s="3"/>
      <c r="J3" s="3"/>
    </row>
    <row r="4" spans="1:176" s="4" customFormat="1" ht="18" customHeight="1">
      <c r="A4" s="24" t="s">
        <v>33</v>
      </c>
      <c r="B4" s="24"/>
      <c r="C4" s="3"/>
      <c r="D4" s="3"/>
      <c r="E4" s="3"/>
      <c r="F4" s="3"/>
      <c r="G4" s="3"/>
      <c r="H4" s="3"/>
      <c r="I4" s="3"/>
      <c r="J4" s="3"/>
    </row>
    <row r="5" spans="1:176" s="4" customFormat="1" ht="18" customHeight="1">
      <c r="A5" s="25" t="s">
        <v>34</v>
      </c>
      <c r="B5" s="26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76" s="4" customFormat="1" ht="32.25" customHeight="1">
      <c r="A6" s="112" t="s">
        <v>35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5"/>
      <c r="N6" s="5"/>
      <c r="R6" s="5"/>
      <c r="S6" s="5"/>
    </row>
    <row r="7" spans="1:176" s="79" customFormat="1" ht="55.5" customHeight="1">
      <c r="A7" s="443" t="s">
        <v>36</v>
      </c>
      <c r="B7" s="443"/>
      <c r="C7" s="443"/>
      <c r="D7" s="443"/>
      <c r="E7" s="443"/>
      <c r="F7" s="443"/>
      <c r="G7" s="443"/>
      <c r="H7" s="443"/>
      <c r="I7" s="443"/>
      <c r="J7" s="443"/>
      <c r="K7" s="443"/>
      <c r="L7" s="443"/>
      <c r="M7" s="443"/>
      <c r="N7" s="443"/>
      <c r="O7" s="443"/>
      <c r="P7" s="443"/>
      <c r="Q7" s="443"/>
      <c r="R7" s="443"/>
      <c r="S7" s="443"/>
      <c r="T7" s="443"/>
      <c r="U7" s="443"/>
      <c r="V7" s="443"/>
      <c r="W7" s="443"/>
      <c r="X7" s="443"/>
      <c r="Y7" s="443"/>
      <c r="Z7" s="446"/>
      <c r="AA7" s="446"/>
      <c r="AB7" s="446"/>
      <c r="AC7" s="446"/>
      <c r="AD7" s="446"/>
      <c r="AE7" s="446"/>
      <c r="AF7" s="446"/>
      <c r="AG7" s="446"/>
      <c r="AH7" s="446"/>
      <c r="AI7" s="446"/>
      <c r="AJ7" s="446"/>
      <c r="AK7" s="446"/>
      <c r="AL7" s="446"/>
      <c r="AM7" s="446"/>
      <c r="AN7" s="446"/>
      <c r="AO7" s="446"/>
      <c r="AP7" s="446"/>
      <c r="AQ7" s="446"/>
      <c r="AR7" s="446"/>
      <c r="AS7" s="446"/>
      <c r="AT7" s="446"/>
      <c r="AU7" s="446"/>
      <c r="AV7" s="446"/>
      <c r="AW7" s="446"/>
      <c r="AX7" s="446"/>
      <c r="AY7" s="446"/>
      <c r="AZ7" s="446"/>
      <c r="BA7" s="446"/>
      <c r="BB7" s="446"/>
      <c r="BC7" s="446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</row>
    <row r="8" spans="1:176" ht="41.25" customHeight="1">
      <c r="A8" s="344" t="s">
        <v>30</v>
      </c>
      <c r="B8" s="344"/>
      <c r="C8" s="344"/>
      <c r="D8" s="344"/>
      <c r="E8" s="344"/>
      <c r="F8" s="344"/>
      <c r="G8" s="344"/>
      <c r="H8" s="344"/>
      <c r="I8" s="344"/>
      <c r="J8" s="344"/>
      <c r="K8" s="344"/>
      <c r="L8" s="344"/>
      <c r="M8" s="344"/>
      <c r="N8" s="344"/>
      <c r="O8" s="344"/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  <c r="AA8" s="344"/>
      <c r="AB8" s="344"/>
      <c r="AC8" s="344"/>
      <c r="AD8" s="344"/>
      <c r="AE8" s="344"/>
      <c r="AF8" s="344"/>
      <c r="AG8" s="344"/>
      <c r="AH8" s="344"/>
      <c r="AI8" s="344"/>
      <c r="AJ8" s="344"/>
      <c r="AK8" s="344"/>
      <c r="AL8" s="344"/>
      <c r="AM8" s="344"/>
      <c r="AN8" s="344"/>
      <c r="AO8" s="344"/>
      <c r="AP8" s="344"/>
      <c r="AQ8" s="344"/>
      <c r="AR8" s="344"/>
      <c r="AS8" s="344"/>
      <c r="AT8" s="344"/>
      <c r="AU8" s="344"/>
      <c r="AV8" s="344"/>
      <c r="AW8" s="344"/>
      <c r="AX8" s="344"/>
      <c r="AY8" s="344"/>
      <c r="AZ8" s="344"/>
      <c r="BA8" s="344"/>
      <c r="BB8" s="2"/>
      <c r="BC8" s="2"/>
      <c r="BD8" s="2"/>
      <c r="BE8" s="2"/>
      <c r="BF8" s="2"/>
      <c r="BG8" s="2"/>
      <c r="BH8" s="2"/>
      <c r="BI8" s="2"/>
      <c r="BJ8" s="2"/>
      <c r="BK8" s="2"/>
    </row>
    <row r="9" spans="1:176" ht="18" customHeight="1">
      <c r="A9" s="23"/>
      <c r="C9" s="6"/>
      <c r="D9" s="6"/>
      <c r="E9" s="6"/>
      <c r="F9" s="7"/>
      <c r="I9" s="6"/>
      <c r="J9" s="6"/>
      <c r="K9" s="6"/>
      <c r="L9" s="6"/>
      <c r="M9" s="6"/>
      <c r="N9" s="6"/>
      <c r="P9" s="6"/>
      <c r="Q9" s="6"/>
      <c r="R9" s="6"/>
      <c r="S9" s="6"/>
      <c r="T9" s="6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176" ht="18" customHeight="1">
      <c r="A10" s="113" t="s">
        <v>37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9" t="s">
        <v>43</v>
      </c>
      <c r="N10" s="120"/>
      <c r="O10" s="120"/>
      <c r="P10" s="120"/>
      <c r="Q10" s="120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36"/>
      <c r="AD10" s="132"/>
      <c r="AE10" s="132"/>
      <c r="AF10" s="132"/>
      <c r="AG10" s="135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176" ht="18" customHeight="1">
      <c r="A11" s="113" t="s">
        <v>38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22" t="s">
        <v>44</v>
      </c>
      <c r="N11" s="123"/>
      <c r="O11" s="123"/>
      <c r="P11" s="123"/>
      <c r="Q11" s="123"/>
      <c r="R11" s="123"/>
      <c r="S11" s="124"/>
      <c r="T11" s="124"/>
      <c r="U11" s="125"/>
      <c r="V11" s="125"/>
      <c r="W11" s="125"/>
      <c r="X11" s="125"/>
      <c r="Y11" s="125"/>
      <c r="Z11" s="125"/>
      <c r="AA11" s="125"/>
      <c r="AB11" s="132"/>
      <c r="AC11" s="444"/>
      <c r="AD11" s="444"/>
      <c r="AE11" s="444"/>
      <c r="AF11" s="444"/>
      <c r="AG11" s="445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176" ht="18" customHeight="1">
      <c r="A12" s="111" t="s">
        <v>39</v>
      </c>
      <c r="B12" s="62"/>
      <c r="C12" s="62"/>
      <c r="D12" s="62"/>
      <c r="E12" s="62"/>
      <c r="F12" s="114"/>
      <c r="G12" s="114"/>
      <c r="H12" s="114"/>
      <c r="I12" s="114"/>
      <c r="J12" s="114"/>
      <c r="K12" s="114"/>
      <c r="L12" s="114"/>
      <c r="M12" s="122" t="s">
        <v>45</v>
      </c>
      <c r="N12" s="123"/>
      <c r="O12" s="123"/>
      <c r="P12" s="123"/>
      <c r="Q12" s="123"/>
      <c r="R12" s="123"/>
      <c r="S12" s="125"/>
      <c r="T12" s="124"/>
      <c r="U12" s="125"/>
      <c r="V12" s="125"/>
      <c r="W12" s="125"/>
      <c r="X12" s="125"/>
      <c r="Y12" s="125"/>
      <c r="Z12" s="125"/>
      <c r="AA12" s="125"/>
      <c r="AB12" s="132"/>
      <c r="AC12" s="132"/>
      <c r="AD12" s="132"/>
      <c r="AE12" s="134"/>
      <c r="AF12" s="133"/>
      <c r="AG12" s="118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176" ht="18" customHeight="1">
      <c r="A13" s="57" t="s">
        <v>40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122" t="s">
        <v>46</v>
      </c>
      <c r="N13" s="123"/>
      <c r="O13" s="123"/>
      <c r="P13" s="123"/>
      <c r="Q13" s="123"/>
      <c r="R13" s="123"/>
      <c r="S13" s="124"/>
      <c r="T13" s="124"/>
      <c r="U13" s="125"/>
      <c r="V13" s="125"/>
      <c r="W13" s="125"/>
      <c r="X13" s="125"/>
      <c r="Y13" s="125"/>
      <c r="Z13" s="125"/>
      <c r="AA13" s="132"/>
      <c r="AB13" s="125"/>
      <c r="AC13" s="125"/>
      <c r="AD13" s="125"/>
      <c r="AE13" s="117"/>
      <c r="AF13" s="117"/>
      <c r="AG13" s="118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176" ht="18" customHeight="1">
      <c r="A14" s="57" t="s">
        <v>41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22" t="s">
        <v>47</v>
      </c>
      <c r="N14" s="126"/>
      <c r="O14" s="123"/>
      <c r="P14" s="123"/>
      <c r="Q14" s="123"/>
      <c r="R14" s="123"/>
      <c r="S14" s="124"/>
      <c r="T14" s="124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17"/>
      <c r="AF14" s="117"/>
      <c r="AG14" s="118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176" ht="18" customHeight="1">
      <c r="A15" s="115" t="s">
        <v>42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27" t="s">
        <v>48</v>
      </c>
      <c r="N15" s="128"/>
      <c r="O15" s="129"/>
      <c r="P15" s="129"/>
      <c r="Q15" s="129"/>
      <c r="R15" s="129"/>
      <c r="S15" s="130"/>
      <c r="T15" s="130"/>
      <c r="U15" s="131"/>
      <c r="V15" s="131"/>
      <c r="W15" s="131"/>
      <c r="X15" s="131"/>
      <c r="Y15" s="131"/>
      <c r="Z15" s="131"/>
      <c r="AA15" s="125"/>
      <c r="AB15" s="125"/>
      <c r="AC15" s="125"/>
      <c r="AD15" s="125"/>
      <c r="AE15" s="117"/>
      <c r="AF15" s="117"/>
      <c r="AG15" s="118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176" ht="18" customHeight="1">
      <c r="I16" s="6"/>
      <c r="J16" s="6"/>
      <c r="K16" s="6"/>
      <c r="L16" s="6"/>
      <c r="M16" s="6"/>
      <c r="N16" s="6"/>
      <c r="P16" s="6"/>
      <c r="Q16" s="6"/>
      <c r="R16" s="6"/>
      <c r="S16" s="6"/>
      <c r="V16" s="8"/>
      <c r="X16" s="6"/>
      <c r="Y16" s="137" t="s">
        <v>49</v>
      </c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</row>
    <row r="17" spans="1:57" ht="39" customHeight="1" thickBot="1">
      <c r="A17" s="346" t="s">
        <v>50</v>
      </c>
      <c r="B17" s="346"/>
      <c r="C17" s="346"/>
      <c r="D17" s="346"/>
      <c r="E17" s="346"/>
      <c r="F17" s="346"/>
      <c r="G17" s="346"/>
      <c r="H17" s="346"/>
      <c r="I17" s="346"/>
      <c r="J17" s="346"/>
      <c r="K17" s="346"/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  <c r="W17" s="346"/>
      <c r="X17" s="346"/>
      <c r="Y17" s="346"/>
      <c r="Z17" s="346"/>
      <c r="AA17" s="346"/>
      <c r="AB17" s="346"/>
      <c r="AC17" s="346"/>
      <c r="AD17" s="346"/>
      <c r="AE17" s="346"/>
      <c r="AF17" s="346"/>
      <c r="AG17" s="346"/>
      <c r="AH17" s="346"/>
      <c r="AI17" s="346"/>
      <c r="AJ17" s="346"/>
      <c r="AK17" s="346"/>
      <c r="AL17" s="346"/>
      <c r="AM17" s="346"/>
      <c r="AN17" s="346"/>
      <c r="AO17" s="346"/>
      <c r="AP17" s="346"/>
      <c r="AQ17" s="346"/>
      <c r="AR17" s="346"/>
      <c r="AS17" s="346"/>
      <c r="AT17" s="346"/>
      <c r="AU17" s="346"/>
      <c r="AV17" s="346"/>
      <c r="AW17" s="346"/>
      <c r="AX17" s="346"/>
      <c r="AY17" s="346"/>
      <c r="AZ17" s="346"/>
      <c r="BA17" s="346"/>
    </row>
    <row r="18" spans="1:57" s="10" customFormat="1" ht="14" customHeight="1">
      <c r="A18" s="27"/>
      <c r="B18" s="27"/>
      <c r="C18" s="404" t="s">
        <v>51</v>
      </c>
      <c r="D18" s="348" t="s">
        <v>52</v>
      </c>
      <c r="E18" s="345"/>
      <c r="F18" s="345"/>
      <c r="G18" s="345"/>
      <c r="H18" s="345" t="s">
        <v>53</v>
      </c>
      <c r="I18" s="345"/>
      <c r="J18" s="345"/>
      <c r="K18" s="345"/>
      <c r="L18" s="345" t="s">
        <v>54</v>
      </c>
      <c r="M18" s="345"/>
      <c r="N18" s="345"/>
      <c r="O18" s="345"/>
      <c r="P18" s="345"/>
      <c r="Q18" s="345" t="s">
        <v>55</v>
      </c>
      <c r="R18" s="345"/>
      <c r="S18" s="345"/>
      <c r="T18" s="345"/>
      <c r="U18" s="345" t="s">
        <v>56</v>
      </c>
      <c r="V18" s="345"/>
      <c r="W18" s="345"/>
      <c r="X18" s="345"/>
      <c r="Y18" s="345"/>
      <c r="Z18" s="345" t="s">
        <v>57</v>
      </c>
      <c r="AA18" s="345"/>
      <c r="AB18" s="345"/>
      <c r="AC18" s="345"/>
      <c r="AD18" s="345" t="s">
        <v>58</v>
      </c>
      <c r="AE18" s="345"/>
      <c r="AF18" s="345"/>
      <c r="AG18" s="345"/>
      <c r="AH18" s="345" t="s">
        <v>59</v>
      </c>
      <c r="AI18" s="345"/>
      <c r="AJ18" s="345"/>
      <c r="AK18" s="345"/>
      <c r="AL18" s="345" t="s">
        <v>60</v>
      </c>
      <c r="AM18" s="345"/>
      <c r="AN18" s="345"/>
      <c r="AO18" s="345"/>
      <c r="AP18" s="345"/>
      <c r="AQ18" s="345" t="s">
        <v>61</v>
      </c>
      <c r="AR18" s="345"/>
      <c r="AS18" s="345"/>
      <c r="AT18" s="345"/>
      <c r="AU18" s="345" t="s">
        <v>62</v>
      </c>
      <c r="AV18" s="345"/>
      <c r="AW18" s="345"/>
      <c r="AX18" s="345"/>
      <c r="AY18" s="345"/>
      <c r="AZ18" s="345" t="s">
        <v>63</v>
      </c>
      <c r="BA18" s="345"/>
      <c r="BB18" s="345"/>
      <c r="BC18" s="347"/>
    </row>
    <row r="19" spans="1:57" s="15" customFormat="1" ht="15.75" customHeight="1" thickBot="1">
      <c r="A19" s="27"/>
      <c r="B19" s="27"/>
      <c r="C19" s="405"/>
      <c r="D19" s="59">
        <v>1</v>
      </c>
      <c r="E19" s="43">
        <v>2</v>
      </c>
      <c r="F19" s="43">
        <v>3</v>
      </c>
      <c r="G19" s="43">
        <v>4</v>
      </c>
      <c r="H19" s="43">
        <v>5</v>
      </c>
      <c r="I19" s="43">
        <v>6</v>
      </c>
      <c r="J19" s="43">
        <v>7</v>
      </c>
      <c r="K19" s="43">
        <v>8</v>
      </c>
      <c r="L19" s="43">
        <v>9</v>
      </c>
      <c r="M19" s="43">
        <v>10</v>
      </c>
      <c r="N19" s="43">
        <v>11</v>
      </c>
      <c r="O19" s="43">
        <v>12</v>
      </c>
      <c r="P19" s="43">
        <v>13</v>
      </c>
      <c r="Q19" s="43">
        <v>14</v>
      </c>
      <c r="R19" s="43">
        <v>15</v>
      </c>
      <c r="S19" s="43">
        <v>16</v>
      </c>
      <c r="T19" s="43">
        <v>17</v>
      </c>
      <c r="U19" s="43">
        <v>18</v>
      </c>
      <c r="V19" s="43">
        <v>19</v>
      </c>
      <c r="W19" s="43">
        <v>20</v>
      </c>
      <c r="X19" s="43">
        <v>21</v>
      </c>
      <c r="Y19" s="43">
        <v>22</v>
      </c>
      <c r="Z19" s="43">
        <v>23</v>
      </c>
      <c r="AA19" s="43">
        <v>24</v>
      </c>
      <c r="AB19" s="43">
        <v>25</v>
      </c>
      <c r="AC19" s="43">
        <v>26</v>
      </c>
      <c r="AD19" s="43">
        <v>27</v>
      </c>
      <c r="AE19" s="43">
        <v>28</v>
      </c>
      <c r="AF19" s="43">
        <v>29</v>
      </c>
      <c r="AG19" s="43">
        <v>30</v>
      </c>
      <c r="AH19" s="43">
        <v>31</v>
      </c>
      <c r="AI19" s="43">
        <v>32</v>
      </c>
      <c r="AJ19" s="43">
        <v>33</v>
      </c>
      <c r="AK19" s="43">
        <v>34</v>
      </c>
      <c r="AL19" s="43">
        <v>35</v>
      </c>
      <c r="AM19" s="43">
        <v>36</v>
      </c>
      <c r="AN19" s="43">
        <v>37</v>
      </c>
      <c r="AO19" s="43">
        <v>38</v>
      </c>
      <c r="AP19" s="43">
        <v>39</v>
      </c>
      <c r="AQ19" s="43">
        <v>40</v>
      </c>
      <c r="AR19" s="43">
        <v>41</v>
      </c>
      <c r="AS19" s="43">
        <v>42</v>
      </c>
      <c r="AT19" s="43">
        <v>43</v>
      </c>
      <c r="AU19" s="43">
        <v>44</v>
      </c>
      <c r="AV19" s="43">
        <v>45</v>
      </c>
      <c r="AW19" s="43">
        <v>46</v>
      </c>
      <c r="AX19" s="43">
        <v>47</v>
      </c>
      <c r="AY19" s="43">
        <v>48</v>
      </c>
      <c r="AZ19" s="43">
        <v>49</v>
      </c>
      <c r="BA19" s="43">
        <v>50</v>
      </c>
      <c r="BB19" s="43">
        <v>51</v>
      </c>
      <c r="BC19" s="44">
        <v>52</v>
      </c>
    </row>
    <row r="20" spans="1:57" s="15" customFormat="1" ht="43.5" customHeight="1">
      <c r="A20" s="27"/>
      <c r="B20" s="27"/>
      <c r="C20" s="405"/>
      <c r="D20" s="60">
        <v>1</v>
      </c>
      <c r="E20" s="50">
        <v>8</v>
      </c>
      <c r="F20" s="50">
        <v>15</v>
      </c>
      <c r="G20" s="50">
        <v>22</v>
      </c>
      <c r="H20" s="50">
        <v>29</v>
      </c>
      <c r="I20" s="50">
        <v>6</v>
      </c>
      <c r="J20" s="50">
        <v>13</v>
      </c>
      <c r="K20" s="50">
        <v>20</v>
      </c>
      <c r="L20" s="50">
        <v>27</v>
      </c>
      <c r="M20" s="50">
        <v>3</v>
      </c>
      <c r="N20" s="50">
        <v>10</v>
      </c>
      <c r="O20" s="50">
        <v>17</v>
      </c>
      <c r="P20" s="50">
        <v>24</v>
      </c>
      <c r="Q20" s="50">
        <v>1</v>
      </c>
      <c r="R20" s="50">
        <v>8</v>
      </c>
      <c r="S20" s="50">
        <v>15</v>
      </c>
      <c r="T20" s="50">
        <v>22</v>
      </c>
      <c r="U20" s="50">
        <v>29</v>
      </c>
      <c r="V20" s="50">
        <v>5</v>
      </c>
      <c r="W20" s="50">
        <v>12</v>
      </c>
      <c r="X20" s="50">
        <v>19</v>
      </c>
      <c r="Y20" s="50">
        <v>26</v>
      </c>
      <c r="Z20" s="50">
        <v>2</v>
      </c>
      <c r="AA20" s="50">
        <v>9</v>
      </c>
      <c r="AB20" s="50">
        <v>16</v>
      </c>
      <c r="AC20" s="50">
        <v>23</v>
      </c>
      <c r="AD20" s="50">
        <v>2</v>
      </c>
      <c r="AE20" s="50">
        <v>9</v>
      </c>
      <c r="AF20" s="50">
        <v>16</v>
      </c>
      <c r="AG20" s="50">
        <v>23</v>
      </c>
      <c r="AH20" s="50">
        <v>30</v>
      </c>
      <c r="AI20" s="50">
        <v>6</v>
      </c>
      <c r="AJ20" s="50">
        <v>13</v>
      </c>
      <c r="AK20" s="50">
        <v>20</v>
      </c>
      <c r="AL20" s="50">
        <v>27</v>
      </c>
      <c r="AM20" s="50">
        <v>4</v>
      </c>
      <c r="AN20" s="50">
        <v>11</v>
      </c>
      <c r="AO20" s="50">
        <v>18</v>
      </c>
      <c r="AP20" s="50">
        <v>25</v>
      </c>
      <c r="AQ20" s="50">
        <v>1</v>
      </c>
      <c r="AR20" s="50">
        <v>8</v>
      </c>
      <c r="AS20" s="50">
        <v>15</v>
      </c>
      <c r="AT20" s="50">
        <v>22</v>
      </c>
      <c r="AU20" s="50">
        <v>29</v>
      </c>
      <c r="AV20" s="50">
        <v>6</v>
      </c>
      <c r="AW20" s="50">
        <v>13</v>
      </c>
      <c r="AX20" s="50">
        <v>20</v>
      </c>
      <c r="AY20" s="50">
        <v>27</v>
      </c>
      <c r="AZ20" s="50">
        <v>3</v>
      </c>
      <c r="BA20" s="50">
        <v>10</v>
      </c>
      <c r="BB20" s="50">
        <v>17</v>
      </c>
      <c r="BC20" s="51">
        <v>24</v>
      </c>
    </row>
    <row r="21" spans="1:57" s="32" customFormat="1" ht="31.5" customHeight="1" thickBot="1">
      <c r="A21" s="42"/>
      <c r="B21" s="42"/>
      <c r="C21" s="406"/>
      <c r="D21" s="61">
        <v>7</v>
      </c>
      <c r="E21" s="52">
        <v>14</v>
      </c>
      <c r="F21" s="52">
        <v>21</v>
      </c>
      <c r="G21" s="52">
        <v>28</v>
      </c>
      <c r="H21" s="52">
        <v>5</v>
      </c>
      <c r="I21" s="52">
        <v>12</v>
      </c>
      <c r="J21" s="52">
        <v>19</v>
      </c>
      <c r="K21" s="52">
        <v>26</v>
      </c>
      <c r="L21" s="52">
        <v>2</v>
      </c>
      <c r="M21" s="52">
        <v>9</v>
      </c>
      <c r="N21" s="52">
        <v>16</v>
      </c>
      <c r="O21" s="52">
        <v>23</v>
      </c>
      <c r="P21" s="52">
        <v>30</v>
      </c>
      <c r="Q21" s="52">
        <v>7</v>
      </c>
      <c r="R21" s="52">
        <v>14</v>
      </c>
      <c r="S21" s="52">
        <v>21</v>
      </c>
      <c r="T21" s="52">
        <v>28</v>
      </c>
      <c r="U21" s="52">
        <v>4</v>
      </c>
      <c r="V21" s="52">
        <v>11</v>
      </c>
      <c r="W21" s="52">
        <v>18</v>
      </c>
      <c r="X21" s="52">
        <v>25</v>
      </c>
      <c r="Y21" s="52">
        <v>1</v>
      </c>
      <c r="Z21" s="52">
        <v>8</v>
      </c>
      <c r="AA21" s="52">
        <v>15</v>
      </c>
      <c r="AB21" s="52">
        <v>22</v>
      </c>
      <c r="AC21" s="52">
        <v>1</v>
      </c>
      <c r="AD21" s="52">
        <v>8</v>
      </c>
      <c r="AE21" s="52">
        <v>15</v>
      </c>
      <c r="AF21" s="52">
        <v>22</v>
      </c>
      <c r="AG21" s="52">
        <v>29</v>
      </c>
      <c r="AH21" s="52">
        <v>5</v>
      </c>
      <c r="AI21" s="52">
        <v>12</v>
      </c>
      <c r="AJ21" s="52">
        <v>19</v>
      </c>
      <c r="AK21" s="52">
        <v>26</v>
      </c>
      <c r="AL21" s="52">
        <v>3</v>
      </c>
      <c r="AM21" s="52">
        <v>10</v>
      </c>
      <c r="AN21" s="52">
        <v>17</v>
      </c>
      <c r="AO21" s="52">
        <v>24</v>
      </c>
      <c r="AP21" s="52">
        <v>31</v>
      </c>
      <c r="AQ21" s="52">
        <v>7</v>
      </c>
      <c r="AR21" s="52">
        <v>14</v>
      </c>
      <c r="AS21" s="52">
        <v>21</v>
      </c>
      <c r="AT21" s="52">
        <v>28</v>
      </c>
      <c r="AU21" s="52">
        <v>5</v>
      </c>
      <c r="AV21" s="52">
        <v>12</v>
      </c>
      <c r="AW21" s="52">
        <v>19</v>
      </c>
      <c r="AX21" s="52">
        <v>26</v>
      </c>
      <c r="AY21" s="52">
        <v>2</v>
      </c>
      <c r="AZ21" s="52">
        <v>9</v>
      </c>
      <c r="BA21" s="52">
        <v>16</v>
      </c>
      <c r="BB21" s="52">
        <v>23</v>
      </c>
      <c r="BC21" s="53">
        <v>30</v>
      </c>
    </row>
    <row r="22" spans="1:57" s="70" customFormat="1" ht="18.75" customHeight="1">
      <c r="A22" s="63"/>
      <c r="B22" s="63"/>
      <c r="C22" s="64" t="s">
        <v>0</v>
      </c>
      <c r="D22" s="65"/>
      <c r="E22" s="66"/>
      <c r="F22" s="66"/>
      <c r="G22" s="66"/>
      <c r="H22" s="66"/>
      <c r="I22" s="66"/>
      <c r="J22" s="66"/>
      <c r="K22" s="66" t="s">
        <v>1</v>
      </c>
      <c r="L22" s="66" t="s">
        <v>1</v>
      </c>
      <c r="M22" s="66" t="s">
        <v>1</v>
      </c>
      <c r="N22" s="66" t="s">
        <v>1</v>
      </c>
      <c r="O22" s="66" t="s">
        <v>1</v>
      </c>
      <c r="P22" s="66" t="s">
        <v>1</v>
      </c>
      <c r="Q22" s="66" t="s">
        <v>1</v>
      </c>
      <c r="R22" s="66" t="s">
        <v>1</v>
      </c>
      <c r="S22" s="66" t="s">
        <v>1</v>
      </c>
      <c r="T22" s="66" t="s">
        <v>1</v>
      </c>
      <c r="U22" s="66" t="s">
        <v>2</v>
      </c>
      <c r="V22" s="66" t="s">
        <v>3</v>
      </c>
      <c r="W22" s="66" t="s">
        <v>1</v>
      </c>
      <c r="X22" s="66" t="s">
        <v>1</v>
      </c>
      <c r="Y22" s="66" t="s">
        <v>1</v>
      </c>
      <c r="Z22" s="66" t="s">
        <v>1</v>
      </c>
      <c r="AA22" s="66" t="s">
        <v>1</v>
      </c>
      <c r="AB22" s="66" t="s">
        <v>1</v>
      </c>
      <c r="AC22" s="67" t="s">
        <v>1</v>
      </c>
      <c r="AD22" s="67" t="s">
        <v>1</v>
      </c>
      <c r="AE22" s="67" t="s">
        <v>1</v>
      </c>
      <c r="AF22" s="68" t="s">
        <v>1</v>
      </c>
      <c r="AG22" s="68" t="s">
        <v>1</v>
      </c>
      <c r="AH22" s="67" t="s">
        <v>1</v>
      </c>
      <c r="AI22" s="67" t="s">
        <v>1</v>
      </c>
      <c r="AJ22" s="67" t="s">
        <v>1</v>
      </c>
      <c r="AK22" s="67" t="s">
        <v>1</v>
      </c>
      <c r="AL22" s="67" t="s">
        <v>1</v>
      </c>
      <c r="AM22" s="67" t="s">
        <v>1</v>
      </c>
      <c r="AN22" s="67" t="s">
        <v>1</v>
      </c>
      <c r="AO22" s="67" t="s">
        <v>1</v>
      </c>
      <c r="AP22" s="67" t="s">
        <v>1</v>
      </c>
      <c r="AQ22" s="67" t="s">
        <v>1</v>
      </c>
      <c r="AR22" s="67" t="s">
        <v>1</v>
      </c>
      <c r="AS22" s="67" t="s">
        <v>1</v>
      </c>
      <c r="AT22" s="67" t="s">
        <v>2</v>
      </c>
      <c r="AU22" s="67" t="s">
        <v>2</v>
      </c>
      <c r="AV22" s="67" t="s">
        <v>3</v>
      </c>
      <c r="AW22" s="67" t="s">
        <v>3</v>
      </c>
      <c r="AX22" s="67" t="s">
        <v>3</v>
      </c>
      <c r="AY22" s="67" t="s">
        <v>3</v>
      </c>
      <c r="AZ22" s="67" t="s">
        <v>3</v>
      </c>
      <c r="BA22" s="67" t="s">
        <v>3</v>
      </c>
      <c r="BB22" s="67" t="s">
        <v>3</v>
      </c>
      <c r="BC22" s="69" t="s">
        <v>3</v>
      </c>
    </row>
    <row r="23" spans="1:57" s="70" customFormat="1" ht="16.5" customHeight="1" thickBot="1">
      <c r="A23" s="63"/>
      <c r="B23" s="63"/>
      <c r="C23" s="71" t="s">
        <v>4</v>
      </c>
      <c r="D23" s="72" t="s">
        <v>1</v>
      </c>
      <c r="E23" s="73" t="s">
        <v>1</v>
      </c>
      <c r="F23" s="73" t="s">
        <v>1</v>
      </c>
      <c r="G23" s="73" t="s">
        <v>1</v>
      </c>
      <c r="H23" s="73" t="s">
        <v>1</v>
      </c>
      <c r="I23" s="73" t="s">
        <v>1</v>
      </c>
      <c r="J23" s="73" t="s">
        <v>1</v>
      </c>
      <c r="K23" s="73" t="s">
        <v>2</v>
      </c>
      <c r="L23" s="73" t="s">
        <v>5</v>
      </c>
      <c r="M23" s="73" t="s">
        <v>5</v>
      </c>
      <c r="N23" s="73" t="s">
        <v>5</v>
      </c>
      <c r="O23" s="73" t="s">
        <v>5</v>
      </c>
      <c r="P23" s="73" t="s">
        <v>5</v>
      </c>
      <c r="Q23" s="73" t="s">
        <v>5</v>
      </c>
      <c r="R23" s="73" t="s">
        <v>5</v>
      </c>
      <c r="S23" s="73" t="s">
        <v>6</v>
      </c>
      <c r="T23" s="73" t="s">
        <v>6</v>
      </c>
      <c r="U23" s="73" t="s">
        <v>6</v>
      </c>
      <c r="V23" s="73" t="s">
        <v>6</v>
      </c>
      <c r="W23" s="73" t="s">
        <v>6</v>
      </c>
      <c r="X23" s="73" t="s">
        <v>6</v>
      </c>
      <c r="Y23" s="73" t="s">
        <v>6</v>
      </c>
      <c r="Z23" s="73" t="s">
        <v>6</v>
      </c>
      <c r="AA23" s="73" t="s">
        <v>6</v>
      </c>
      <c r="AB23" s="73" t="s">
        <v>6</v>
      </c>
      <c r="AC23" s="73" t="s">
        <v>7</v>
      </c>
      <c r="AD23" s="73" t="s">
        <v>7</v>
      </c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4"/>
    </row>
    <row r="24" spans="1:57" s="10" customFormat="1" ht="42" customHeight="1">
      <c r="A24" s="27"/>
      <c r="B24" s="27"/>
      <c r="C24" s="414" t="s">
        <v>72</v>
      </c>
      <c r="D24" s="414"/>
      <c r="E24" s="414"/>
      <c r="F24" s="414"/>
      <c r="G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  <c r="R24" s="414"/>
      <c r="S24" s="414"/>
      <c r="T24" s="414"/>
      <c r="U24" s="414"/>
      <c r="V24" s="414"/>
      <c r="W24" s="414"/>
      <c r="X24" s="414"/>
      <c r="Y24" s="414"/>
      <c r="Z24" s="414"/>
      <c r="AA24" s="414"/>
      <c r="AB24" s="414"/>
      <c r="AC24" s="414"/>
      <c r="AD24" s="414"/>
      <c r="AE24" s="414"/>
      <c r="AF24" s="414"/>
      <c r="AG24" s="414"/>
      <c r="AH24" s="414"/>
      <c r="AI24" s="414"/>
      <c r="AJ24" s="414"/>
      <c r="AK24" s="414"/>
      <c r="AL24" s="414"/>
      <c r="AM24" s="414"/>
      <c r="AN24" s="414"/>
      <c r="AO24" s="414"/>
      <c r="AP24" s="414"/>
      <c r="AQ24" s="414"/>
      <c r="AR24" s="414"/>
      <c r="AS24" s="414"/>
      <c r="AT24" s="414"/>
      <c r="AU24" s="414"/>
      <c r="AV24" s="414"/>
      <c r="AW24" s="414"/>
      <c r="AX24" s="414"/>
      <c r="AY24" s="414"/>
      <c r="AZ24" s="414"/>
      <c r="BA24" s="414"/>
      <c r="BB24" s="414"/>
      <c r="BC24" s="414"/>
      <c r="BD24" s="29"/>
      <c r="BE24" s="29"/>
    </row>
    <row r="25" spans="1:57" ht="34.5" customHeight="1" thickBot="1">
      <c r="A25" s="346" t="s">
        <v>137</v>
      </c>
      <c r="B25" s="346"/>
      <c r="C25" s="346"/>
      <c r="D25" s="346"/>
      <c r="E25" s="346"/>
      <c r="F25" s="346"/>
      <c r="G25" s="346"/>
      <c r="H25" s="346"/>
      <c r="I25" s="346"/>
      <c r="J25" s="346"/>
      <c r="K25" s="346"/>
      <c r="L25" s="346"/>
      <c r="M25" s="346"/>
      <c r="N25" s="346"/>
      <c r="O25" s="346"/>
      <c r="P25" s="346"/>
      <c r="Q25" s="346"/>
      <c r="R25" s="12"/>
      <c r="T25" s="346" t="s">
        <v>74</v>
      </c>
      <c r="U25" s="346"/>
      <c r="V25" s="346"/>
      <c r="W25" s="346"/>
      <c r="X25" s="346"/>
      <c r="Y25" s="346"/>
      <c r="Z25" s="346"/>
      <c r="AA25" s="346"/>
      <c r="AB25" s="346"/>
      <c r="AC25" s="346"/>
      <c r="AD25" s="346"/>
      <c r="AE25" s="346"/>
      <c r="AF25" s="346"/>
      <c r="AG25" s="346"/>
      <c r="AI25" s="12"/>
      <c r="AJ25" s="346" t="s">
        <v>75</v>
      </c>
      <c r="AK25" s="346"/>
      <c r="AL25" s="346"/>
      <c r="AM25" s="346"/>
      <c r="AN25" s="346"/>
      <c r="AO25" s="346"/>
      <c r="AP25" s="346"/>
      <c r="AQ25" s="346"/>
      <c r="AR25" s="346"/>
      <c r="AS25" s="346"/>
      <c r="AT25" s="346"/>
      <c r="AU25" s="346"/>
      <c r="AV25" s="346"/>
      <c r="AW25" s="346"/>
      <c r="AX25" s="346"/>
      <c r="AY25" s="346"/>
      <c r="AZ25" s="346"/>
      <c r="BA25" s="346"/>
      <c r="BB25" s="346"/>
      <c r="BC25" s="346"/>
      <c r="BD25" s="346"/>
      <c r="BE25" s="346"/>
    </row>
    <row r="26" spans="1:57" ht="85.5" customHeight="1">
      <c r="A26" s="418" t="s">
        <v>64</v>
      </c>
      <c r="B26" s="419"/>
      <c r="C26" s="409" t="s">
        <v>73</v>
      </c>
      <c r="D26" s="409"/>
      <c r="E26" s="409" t="s">
        <v>65</v>
      </c>
      <c r="F26" s="409"/>
      <c r="G26" s="409" t="s">
        <v>66</v>
      </c>
      <c r="H26" s="409"/>
      <c r="I26" s="415" t="s">
        <v>67</v>
      </c>
      <c r="J26" s="409"/>
      <c r="K26" s="415" t="s">
        <v>71</v>
      </c>
      <c r="L26" s="409"/>
      <c r="M26" s="409" t="s">
        <v>68</v>
      </c>
      <c r="N26" s="409"/>
      <c r="O26" s="409" t="s">
        <v>69</v>
      </c>
      <c r="P26" s="409"/>
      <c r="Q26" s="409" t="s">
        <v>70</v>
      </c>
      <c r="R26" s="410"/>
      <c r="S26" s="13"/>
      <c r="T26" s="14"/>
      <c r="U26" s="411" t="s">
        <v>76</v>
      </c>
      <c r="V26" s="412"/>
      <c r="W26" s="412"/>
      <c r="X26" s="412"/>
      <c r="Y26" s="412"/>
      <c r="Z26" s="412"/>
      <c r="AA26" s="412"/>
      <c r="AB26" s="412"/>
      <c r="AC26" s="413"/>
      <c r="AD26" s="408" t="s">
        <v>77</v>
      </c>
      <c r="AE26" s="408"/>
      <c r="AF26" s="408" t="s">
        <v>78</v>
      </c>
      <c r="AG26" s="420"/>
      <c r="AH26" s="12"/>
      <c r="AI26" s="12"/>
      <c r="AJ26" s="407" t="s">
        <v>81</v>
      </c>
      <c r="AK26" s="408"/>
      <c r="AL26" s="408"/>
      <c r="AM26" s="408"/>
      <c r="AN26" s="408"/>
      <c r="AO26" s="408"/>
      <c r="AP26" s="408"/>
      <c r="AQ26" s="408"/>
      <c r="AR26" s="408"/>
      <c r="AS26" s="408"/>
      <c r="AT26" s="408"/>
      <c r="AU26" s="408" t="s">
        <v>82</v>
      </c>
      <c r="AV26" s="408"/>
      <c r="AW26" s="408"/>
      <c r="AX26" s="408"/>
      <c r="AY26" s="408"/>
      <c r="AZ26" s="408"/>
      <c r="BA26" s="408"/>
      <c r="BB26" s="408"/>
      <c r="BC26" s="408"/>
      <c r="BD26" s="408" t="s">
        <v>77</v>
      </c>
      <c r="BE26" s="420"/>
    </row>
    <row r="27" spans="1:57" s="10" customFormat="1" ht="17.25" customHeight="1">
      <c r="A27" s="355" t="s">
        <v>0</v>
      </c>
      <c r="B27" s="356"/>
      <c r="C27" s="357">
        <v>33</v>
      </c>
      <c r="D27" s="357"/>
      <c r="E27" s="357">
        <f>COUNTIF(D22:BC22,"С")</f>
        <v>3</v>
      </c>
      <c r="F27" s="357"/>
      <c r="G27" s="357">
        <f>COUNTIF(D22:BC22,"П")</f>
        <v>0</v>
      </c>
      <c r="H27" s="357"/>
      <c r="I27" s="357">
        <f>COUNTIF(D22:BC22,"Д")</f>
        <v>0</v>
      </c>
      <c r="J27" s="357"/>
      <c r="K27" s="357">
        <f>COUNTIF(D22:BC22,"ІЗ")</f>
        <v>0</v>
      </c>
      <c r="L27" s="357"/>
      <c r="M27" s="357">
        <f>COUNTIF(D22:BC22,"ДП")</f>
        <v>0</v>
      </c>
      <c r="N27" s="357"/>
      <c r="O27" s="357">
        <v>9</v>
      </c>
      <c r="P27" s="357"/>
      <c r="Q27" s="357">
        <f>SUM(C27:O27)</f>
        <v>45</v>
      </c>
      <c r="R27" s="382"/>
      <c r="S27" s="15"/>
      <c r="T27" s="16"/>
      <c r="U27" s="383" t="s">
        <v>79</v>
      </c>
      <c r="V27" s="384"/>
      <c r="W27" s="384"/>
      <c r="X27" s="384"/>
      <c r="Y27" s="384"/>
      <c r="Z27" s="384"/>
      <c r="AA27" s="384"/>
      <c r="AB27" s="384"/>
      <c r="AC27" s="385"/>
      <c r="AD27" s="358">
        <v>3</v>
      </c>
      <c r="AE27" s="359"/>
      <c r="AF27" s="358">
        <f>COUNTIF(D23:BC23,"П")</f>
        <v>7</v>
      </c>
      <c r="AG27" s="380"/>
      <c r="AJ27" s="362" t="s">
        <v>80</v>
      </c>
      <c r="AK27" s="363"/>
      <c r="AL27" s="363"/>
      <c r="AM27" s="363"/>
      <c r="AN27" s="363"/>
      <c r="AO27" s="363"/>
      <c r="AP27" s="363"/>
      <c r="AQ27" s="363"/>
      <c r="AR27" s="363"/>
      <c r="AS27" s="363"/>
      <c r="AT27" s="364"/>
      <c r="AU27" s="371" t="s">
        <v>83</v>
      </c>
      <c r="AV27" s="372"/>
      <c r="AW27" s="372"/>
      <c r="AX27" s="372"/>
      <c r="AY27" s="372"/>
      <c r="AZ27" s="372"/>
      <c r="BA27" s="372"/>
      <c r="BB27" s="372"/>
      <c r="BC27" s="373"/>
      <c r="BD27" s="349">
        <v>3</v>
      </c>
      <c r="BE27" s="350"/>
    </row>
    <row r="28" spans="1:57" s="15" customFormat="1" ht="17.25" customHeight="1">
      <c r="A28" s="355" t="s">
        <v>4</v>
      </c>
      <c r="B28" s="356"/>
      <c r="C28" s="357">
        <v>7</v>
      </c>
      <c r="D28" s="357"/>
      <c r="E28" s="357">
        <f>COUNTIF(D23:BC23,"С")</f>
        <v>1</v>
      </c>
      <c r="F28" s="357"/>
      <c r="G28" s="357">
        <f>COUNTIF(D23:BC23,"П")</f>
        <v>7</v>
      </c>
      <c r="H28" s="357"/>
      <c r="I28" s="357">
        <f>COUNTIF(D23:BC23,"Д")</f>
        <v>10</v>
      </c>
      <c r="J28" s="357"/>
      <c r="K28" s="357">
        <f>COUNTIF(D23:BC23,"ІЗ")</f>
        <v>0</v>
      </c>
      <c r="L28" s="357"/>
      <c r="M28" s="357">
        <f>COUNTIF(D23:BC23,"А")</f>
        <v>2</v>
      </c>
      <c r="N28" s="357"/>
      <c r="O28" s="357">
        <f>COUNTIF(D23:BC23,"К")</f>
        <v>0</v>
      </c>
      <c r="P28" s="357"/>
      <c r="Q28" s="357">
        <f>SUM(C28:O28)</f>
        <v>27</v>
      </c>
      <c r="R28" s="382"/>
      <c r="T28" s="17"/>
      <c r="U28" s="386"/>
      <c r="V28" s="387"/>
      <c r="W28" s="387"/>
      <c r="X28" s="387"/>
      <c r="Y28" s="387"/>
      <c r="Z28" s="387"/>
      <c r="AA28" s="387"/>
      <c r="AB28" s="387"/>
      <c r="AC28" s="388"/>
      <c r="AD28" s="360"/>
      <c r="AE28" s="361"/>
      <c r="AF28" s="360"/>
      <c r="AG28" s="381"/>
      <c r="AJ28" s="365"/>
      <c r="AK28" s="366"/>
      <c r="AL28" s="366"/>
      <c r="AM28" s="366"/>
      <c r="AN28" s="366"/>
      <c r="AO28" s="366"/>
      <c r="AP28" s="366"/>
      <c r="AQ28" s="366"/>
      <c r="AR28" s="366"/>
      <c r="AS28" s="366"/>
      <c r="AT28" s="367"/>
      <c r="AU28" s="374"/>
      <c r="AV28" s="375"/>
      <c r="AW28" s="375"/>
      <c r="AX28" s="375"/>
      <c r="AY28" s="375"/>
      <c r="AZ28" s="375"/>
      <c r="BA28" s="375"/>
      <c r="BB28" s="375"/>
      <c r="BC28" s="376"/>
      <c r="BD28" s="349"/>
      <c r="BE28" s="350"/>
    </row>
    <row r="29" spans="1:57" s="15" customFormat="1" ht="17.25" customHeight="1" thickBot="1">
      <c r="A29" s="416" t="s">
        <v>70</v>
      </c>
      <c r="B29" s="417"/>
      <c r="C29" s="353">
        <f>SUM(C27:D28)</f>
        <v>40</v>
      </c>
      <c r="D29" s="353"/>
      <c r="E29" s="353">
        <f>SUM(E27:F28)</f>
        <v>4</v>
      </c>
      <c r="F29" s="353"/>
      <c r="G29" s="353">
        <f>SUM(G27:H28)</f>
        <v>7</v>
      </c>
      <c r="H29" s="353"/>
      <c r="I29" s="353">
        <f>SUM(I27:J28)</f>
        <v>10</v>
      </c>
      <c r="J29" s="353"/>
      <c r="K29" s="353">
        <f>SUM(K27:L28)</f>
        <v>0</v>
      </c>
      <c r="L29" s="353"/>
      <c r="M29" s="353">
        <f>SUM(M27:M28)</f>
        <v>2</v>
      </c>
      <c r="N29" s="353"/>
      <c r="O29" s="353">
        <f>SUM(O27:O28)</f>
        <v>9</v>
      </c>
      <c r="P29" s="353"/>
      <c r="Q29" s="353">
        <f>SUM(Q27:Q28)</f>
        <v>72</v>
      </c>
      <c r="R29" s="354"/>
      <c r="T29" s="16"/>
      <c r="U29" s="401"/>
      <c r="V29" s="402"/>
      <c r="W29" s="402"/>
      <c r="X29" s="402"/>
      <c r="Y29" s="402"/>
      <c r="Z29" s="402"/>
      <c r="AA29" s="402"/>
      <c r="AB29" s="402"/>
      <c r="AC29" s="403"/>
      <c r="AD29" s="353"/>
      <c r="AE29" s="353"/>
      <c r="AF29" s="353"/>
      <c r="AG29" s="354"/>
      <c r="AJ29" s="368"/>
      <c r="AK29" s="369"/>
      <c r="AL29" s="369"/>
      <c r="AM29" s="369"/>
      <c r="AN29" s="369"/>
      <c r="AO29" s="369"/>
      <c r="AP29" s="369"/>
      <c r="AQ29" s="369"/>
      <c r="AR29" s="369"/>
      <c r="AS29" s="369"/>
      <c r="AT29" s="370"/>
      <c r="AU29" s="377"/>
      <c r="AV29" s="378"/>
      <c r="AW29" s="378"/>
      <c r="AX29" s="378"/>
      <c r="AY29" s="378"/>
      <c r="AZ29" s="378"/>
      <c r="BA29" s="378"/>
      <c r="BB29" s="378"/>
      <c r="BC29" s="379"/>
      <c r="BD29" s="351"/>
      <c r="BE29" s="352"/>
    </row>
    <row r="30" spans="1:57" ht="32.25" customHeight="1" thickBot="1">
      <c r="A30" s="177" t="s">
        <v>84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  <c r="AI30" s="178"/>
      <c r="AJ30" s="178"/>
      <c r="AK30" s="178"/>
      <c r="AL30" s="178"/>
      <c r="AM30" s="178"/>
      <c r="AN30" s="178"/>
      <c r="AO30" s="178"/>
      <c r="AP30" s="178"/>
      <c r="AQ30" s="178"/>
      <c r="AR30" s="178"/>
      <c r="AS30" s="178"/>
      <c r="AT30" s="178"/>
      <c r="AU30" s="178"/>
      <c r="AV30" s="178"/>
      <c r="AW30" s="178"/>
      <c r="AX30" s="178"/>
      <c r="AY30" s="178"/>
      <c r="AZ30" s="178"/>
      <c r="BA30" s="178"/>
      <c r="BB30" s="178"/>
      <c r="BC30" s="178"/>
      <c r="BD30" s="178"/>
      <c r="BE30" s="178"/>
    </row>
    <row r="31" spans="1:57" s="18" customFormat="1" ht="40" customHeight="1">
      <c r="A31" s="196" t="s">
        <v>85</v>
      </c>
      <c r="B31" s="197"/>
      <c r="C31" s="202" t="s">
        <v>86</v>
      </c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8" t="s">
        <v>87</v>
      </c>
      <c r="O31" s="209"/>
      <c r="P31" s="209"/>
      <c r="Q31" s="210"/>
      <c r="R31" s="213" t="s">
        <v>93</v>
      </c>
      <c r="S31" s="214"/>
      <c r="T31" s="193" t="s">
        <v>91</v>
      </c>
      <c r="U31" s="193"/>
      <c r="V31" s="193"/>
      <c r="W31" s="193"/>
      <c r="X31" s="193"/>
      <c r="Y31" s="193"/>
      <c r="Z31" s="193"/>
      <c r="AA31" s="193"/>
      <c r="AB31" s="193"/>
      <c r="AC31" s="193"/>
      <c r="AD31" s="193"/>
      <c r="AE31" s="193"/>
      <c r="AF31" s="193"/>
      <c r="AG31" s="193"/>
      <c r="AH31" s="193"/>
      <c r="AI31" s="194"/>
      <c r="AJ31" s="219" t="s">
        <v>102</v>
      </c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1"/>
    </row>
    <row r="32" spans="1:57" s="18" customFormat="1" ht="40" customHeight="1">
      <c r="A32" s="198"/>
      <c r="B32" s="199"/>
      <c r="C32" s="204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11"/>
      <c r="O32" s="211"/>
      <c r="P32" s="211"/>
      <c r="Q32" s="212"/>
      <c r="R32" s="215"/>
      <c r="S32" s="216"/>
      <c r="T32" s="225" t="s">
        <v>94</v>
      </c>
      <c r="U32" s="225"/>
      <c r="V32" s="179" t="s">
        <v>92</v>
      </c>
      <c r="W32" s="179"/>
      <c r="X32" s="179"/>
      <c r="Y32" s="179"/>
      <c r="Z32" s="179"/>
      <c r="AA32" s="179"/>
      <c r="AB32" s="179"/>
      <c r="AC32" s="179"/>
      <c r="AD32" s="183" t="s">
        <v>99</v>
      </c>
      <c r="AE32" s="183"/>
      <c r="AF32" s="183" t="s">
        <v>100</v>
      </c>
      <c r="AG32" s="183"/>
      <c r="AH32" s="183" t="s">
        <v>101</v>
      </c>
      <c r="AI32" s="227"/>
      <c r="AJ32" s="181" t="s">
        <v>103</v>
      </c>
      <c r="AK32" s="179"/>
      <c r="AL32" s="179"/>
      <c r="AM32" s="179"/>
      <c r="AN32" s="179"/>
      <c r="AO32" s="179"/>
      <c r="AP32" s="179" t="s">
        <v>104</v>
      </c>
      <c r="AQ32" s="179"/>
      <c r="AR32" s="179"/>
      <c r="AS32" s="179"/>
      <c r="AT32" s="179"/>
      <c r="AU32" s="179"/>
      <c r="AV32" s="179" t="s">
        <v>105</v>
      </c>
      <c r="AW32" s="179"/>
      <c r="AX32" s="179"/>
      <c r="AY32" s="179"/>
      <c r="AZ32" s="179"/>
      <c r="BA32" s="179"/>
      <c r="BB32" s="222" t="s">
        <v>106</v>
      </c>
      <c r="BC32" s="223"/>
      <c r="BD32" s="223"/>
      <c r="BE32" s="224"/>
    </row>
    <row r="33" spans="1:176" s="18" customFormat="1" ht="45" customHeight="1">
      <c r="A33" s="198"/>
      <c r="B33" s="199"/>
      <c r="C33" s="204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183" t="s">
        <v>88</v>
      </c>
      <c r="O33" s="216" t="s">
        <v>89</v>
      </c>
      <c r="P33" s="246" t="s">
        <v>90</v>
      </c>
      <c r="Q33" s="247"/>
      <c r="R33" s="215"/>
      <c r="S33" s="216"/>
      <c r="T33" s="225"/>
      <c r="U33" s="225"/>
      <c r="V33" s="216" t="s">
        <v>95</v>
      </c>
      <c r="W33" s="216"/>
      <c r="X33" s="188" t="s">
        <v>8</v>
      </c>
      <c r="Y33" s="188"/>
      <c r="Z33" s="188"/>
      <c r="AA33" s="188"/>
      <c r="AB33" s="188"/>
      <c r="AC33" s="188"/>
      <c r="AD33" s="183"/>
      <c r="AE33" s="183"/>
      <c r="AF33" s="183"/>
      <c r="AG33" s="183"/>
      <c r="AH33" s="183"/>
      <c r="AI33" s="227"/>
      <c r="AJ33" s="189" t="s">
        <v>107</v>
      </c>
      <c r="AK33" s="190"/>
      <c r="AL33" s="190"/>
      <c r="AM33" s="190"/>
      <c r="AN33" s="190"/>
      <c r="AO33" s="190"/>
      <c r="AP33" s="190"/>
      <c r="AQ33" s="190"/>
      <c r="AR33" s="190"/>
      <c r="AS33" s="190"/>
      <c r="AT33" s="190"/>
      <c r="AU33" s="190"/>
      <c r="AV33" s="190"/>
      <c r="AW33" s="190"/>
      <c r="AX33" s="190"/>
      <c r="AY33" s="190"/>
      <c r="AZ33" s="190"/>
      <c r="BA33" s="190"/>
      <c r="BB33" s="190"/>
      <c r="BC33" s="190"/>
      <c r="BD33" s="190"/>
      <c r="BE33" s="191"/>
    </row>
    <row r="34" spans="1:176" s="18" customFormat="1" ht="40" customHeight="1">
      <c r="A34" s="198"/>
      <c r="B34" s="199"/>
      <c r="C34" s="204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183"/>
      <c r="O34" s="216"/>
      <c r="P34" s="186" t="s">
        <v>135</v>
      </c>
      <c r="Q34" s="242" t="s">
        <v>136</v>
      </c>
      <c r="R34" s="215"/>
      <c r="S34" s="216"/>
      <c r="T34" s="225"/>
      <c r="U34" s="225"/>
      <c r="V34" s="216"/>
      <c r="W34" s="216"/>
      <c r="X34" s="216" t="s">
        <v>96</v>
      </c>
      <c r="Y34" s="216"/>
      <c r="Z34" s="244" t="s">
        <v>97</v>
      </c>
      <c r="AA34" s="244"/>
      <c r="AB34" s="183" t="s">
        <v>98</v>
      </c>
      <c r="AC34" s="183"/>
      <c r="AD34" s="183"/>
      <c r="AE34" s="183"/>
      <c r="AF34" s="183"/>
      <c r="AG34" s="183"/>
      <c r="AH34" s="183"/>
      <c r="AI34" s="227"/>
      <c r="AJ34" s="181">
        <v>1</v>
      </c>
      <c r="AK34" s="179"/>
      <c r="AL34" s="179"/>
      <c r="AM34" s="179">
        <v>2</v>
      </c>
      <c r="AN34" s="179"/>
      <c r="AO34" s="179"/>
      <c r="AP34" s="179">
        <v>3</v>
      </c>
      <c r="AQ34" s="179"/>
      <c r="AR34" s="179"/>
      <c r="AS34" s="179">
        <v>4</v>
      </c>
      <c r="AT34" s="179"/>
      <c r="AU34" s="179"/>
      <c r="AV34" s="179">
        <v>5</v>
      </c>
      <c r="AW34" s="179"/>
      <c r="AX34" s="179"/>
      <c r="AY34" s="179">
        <v>6</v>
      </c>
      <c r="AZ34" s="179"/>
      <c r="BA34" s="179"/>
      <c r="BB34" s="179">
        <v>7</v>
      </c>
      <c r="BC34" s="179"/>
      <c r="BD34" s="179">
        <v>8</v>
      </c>
      <c r="BE34" s="180"/>
    </row>
    <row r="35" spans="1:176" s="18" customFormat="1" ht="40" customHeight="1">
      <c r="A35" s="198"/>
      <c r="B35" s="199"/>
      <c r="C35" s="204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183"/>
      <c r="O35" s="216"/>
      <c r="P35" s="186"/>
      <c r="Q35" s="242"/>
      <c r="R35" s="215"/>
      <c r="S35" s="216"/>
      <c r="T35" s="225"/>
      <c r="U35" s="225"/>
      <c r="V35" s="216"/>
      <c r="W35" s="216"/>
      <c r="X35" s="216"/>
      <c r="Y35" s="216"/>
      <c r="Z35" s="244"/>
      <c r="AA35" s="244"/>
      <c r="AB35" s="183"/>
      <c r="AC35" s="183"/>
      <c r="AD35" s="183"/>
      <c r="AE35" s="183"/>
      <c r="AF35" s="183"/>
      <c r="AG35" s="183"/>
      <c r="AH35" s="183"/>
      <c r="AI35" s="227"/>
      <c r="AJ35" s="181" t="s">
        <v>108</v>
      </c>
      <c r="AK35" s="179"/>
      <c r="AL35" s="179"/>
      <c r="AM35" s="179"/>
      <c r="AN35" s="179"/>
      <c r="AO35" s="179"/>
      <c r="AP35" s="179"/>
      <c r="AQ35" s="179"/>
      <c r="AR35" s="179"/>
      <c r="AS35" s="179"/>
      <c r="AT35" s="179"/>
      <c r="AU35" s="179"/>
      <c r="AV35" s="179"/>
      <c r="AW35" s="179"/>
      <c r="AX35" s="179"/>
      <c r="AY35" s="179"/>
      <c r="AZ35" s="179"/>
      <c r="BA35" s="179"/>
      <c r="BB35" s="179"/>
      <c r="BC35" s="179"/>
      <c r="BD35" s="179"/>
      <c r="BE35" s="180"/>
    </row>
    <row r="36" spans="1:176" s="18" customFormat="1" ht="40" customHeight="1" thickBot="1">
      <c r="A36" s="200"/>
      <c r="B36" s="201"/>
      <c r="C36" s="206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184"/>
      <c r="O36" s="218"/>
      <c r="P36" s="187"/>
      <c r="Q36" s="243"/>
      <c r="R36" s="217"/>
      <c r="S36" s="218"/>
      <c r="T36" s="226"/>
      <c r="U36" s="226"/>
      <c r="V36" s="218"/>
      <c r="W36" s="218"/>
      <c r="X36" s="218"/>
      <c r="Y36" s="218"/>
      <c r="Z36" s="245"/>
      <c r="AA36" s="245"/>
      <c r="AB36" s="184"/>
      <c r="AC36" s="184"/>
      <c r="AD36" s="184"/>
      <c r="AE36" s="184"/>
      <c r="AF36" s="184"/>
      <c r="AG36" s="184"/>
      <c r="AH36" s="184"/>
      <c r="AI36" s="228"/>
      <c r="AJ36" s="185">
        <v>11</v>
      </c>
      <c r="AK36" s="182"/>
      <c r="AL36" s="182"/>
      <c r="AM36" s="182">
        <v>24</v>
      </c>
      <c r="AN36" s="182"/>
      <c r="AO36" s="182"/>
      <c r="AP36" s="182">
        <v>25</v>
      </c>
      <c r="AQ36" s="182"/>
      <c r="AR36" s="182"/>
      <c r="AS36" s="182"/>
      <c r="AT36" s="182"/>
      <c r="AU36" s="182"/>
      <c r="AV36" s="182"/>
      <c r="AW36" s="182"/>
      <c r="AX36" s="182"/>
      <c r="AY36" s="182"/>
      <c r="AZ36" s="182"/>
      <c r="BA36" s="182"/>
      <c r="BB36" s="182"/>
      <c r="BC36" s="182"/>
      <c r="BD36" s="182"/>
      <c r="BE36" s="192"/>
      <c r="BM36" s="161"/>
      <c r="BN36" s="161"/>
    </row>
    <row r="37" spans="1:176" s="18" customFormat="1" ht="28.5" customHeight="1" thickBot="1">
      <c r="A37" s="389" t="s">
        <v>109</v>
      </c>
      <c r="B37" s="389"/>
      <c r="C37" s="389"/>
      <c r="D37" s="389"/>
      <c r="E37" s="389"/>
      <c r="F37" s="389"/>
      <c r="G37" s="389"/>
      <c r="H37" s="389"/>
      <c r="I37" s="389"/>
      <c r="J37" s="389"/>
      <c r="K37" s="389"/>
      <c r="L37" s="389"/>
      <c r="M37" s="389"/>
      <c r="N37" s="389"/>
      <c r="O37" s="389"/>
      <c r="P37" s="389"/>
      <c r="Q37" s="389"/>
      <c r="R37" s="389"/>
      <c r="S37" s="389"/>
      <c r="T37" s="389"/>
      <c r="U37" s="389"/>
      <c r="V37" s="389"/>
      <c r="W37" s="389"/>
      <c r="X37" s="389"/>
      <c r="Y37" s="389"/>
      <c r="Z37" s="389"/>
      <c r="AA37" s="389"/>
      <c r="AB37" s="389"/>
      <c r="AC37" s="389"/>
      <c r="AD37" s="389"/>
      <c r="AE37" s="389"/>
      <c r="AF37" s="389"/>
      <c r="AG37" s="389"/>
      <c r="AH37" s="389"/>
      <c r="AI37" s="389"/>
      <c r="AJ37" s="389"/>
      <c r="AK37" s="389"/>
      <c r="AL37" s="389"/>
      <c r="AM37" s="389"/>
      <c r="AN37" s="389"/>
      <c r="AO37" s="389"/>
      <c r="AP37" s="389"/>
      <c r="AQ37" s="389"/>
      <c r="AR37" s="389"/>
      <c r="AS37" s="389"/>
      <c r="AT37" s="389"/>
      <c r="AU37" s="389"/>
      <c r="AV37" s="389"/>
      <c r="AW37" s="389"/>
      <c r="AX37" s="389"/>
      <c r="AY37" s="389"/>
      <c r="AZ37" s="389"/>
      <c r="BA37" s="389"/>
      <c r="BB37" s="389"/>
      <c r="BC37" s="389"/>
      <c r="BD37" s="389"/>
      <c r="BE37" s="389"/>
      <c r="BF37"/>
      <c r="BG37"/>
      <c r="BH37"/>
      <c r="BI37"/>
      <c r="BJ37"/>
      <c r="BK37"/>
      <c r="BL37"/>
      <c r="BM37" s="161"/>
      <c r="BN37" s="161"/>
      <c r="BO37" s="33"/>
      <c r="BP37"/>
      <c r="BQ37" s="33"/>
      <c r="BR37" s="33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</row>
    <row r="38" spans="1:176" s="35" customFormat="1" ht="18">
      <c r="A38" s="390" t="s">
        <v>9</v>
      </c>
      <c r="B38" s="391"/>
      <c r="C38" s="392" t="s">
        <v>122</v>
      </c>
      <c r="D38" s="393"/>
      <c r="E38" s="393"/>
      <c r="F38" s="393"/>
      <c r="G38" s="393"/>
      <c r="H38" s="393"/>
      <c r="I38" s="393"/>
      <c r="J38" s="393"/>
      <c r="K38" s="393"/>
      <c r="L38" s="393"/>
      <c r="M38" s="394"/>
      <c r="N38" s="97"/>
      <c r="O38" s="75">
        <v>1</v>
      </c>
      <c r="P38" s="98"/>
      <c r="Q38" s="99"/>
      <c r="R38" s="395">
        <v>3</v>
      </c>
      <c r="S38" s="396"/>
      <c r="T38" s="396">
        <f t="shared" ref="T38:T40" si="0">30*R38</f>
        <v>90</v>
      </c>
      <c r="U38" s="396"/>
      <c r="V38" s="396">
        <f>R38*8</f>
        <v>24</v>
      </c>
      <c r="W38" s="396"/>
      <c r="X38" s="396">
        <v>12</v>
      </c>
      <c r="Y38" s="396"/>
      <c r="Z38" s="396">
        <v>12</v>
      </c>
      <c r="AA38" s="396"/>
      <c r="AB38" s="396"/>
      <c r="AC38" s="396"/>
      <c r="AD38" s="396">
        <f t="shared" ref="AD38:AD46" si="1">2*R38</f>
        <v>6</v>
      </c>
      <c r="AE38" s="396"/>
      <c r="AF38" s="141">
        <f t="shared" ref="AF38" si="2">30*COUNT(N38)</f>
        <v>0</v>
      </c>
      <c r="AG38" s="141"/>
      <c r="AH38" s="396">
        <f t="shared" ref="AH38:AH39" si="3">T38-V38-AD38-AF38</f>
        <v>60</v>
      </c>
      <c r="AI38" s="397"/>
      <c r="AJ38" s="398">
        <v>24</v>
      </c>
      <c r="AK38" s="248"/>
      <c r="AL38" s="248"/>
      <c r="AM38" s="248"/>
      <c r="AN38" s="248"/>
      <c r="AO38" s="248"/>
      <c r="AP38" s="248"/>
      <c r="AQ38" s="248"/>
      <c r="AR38" s="248"/>
      <c r="AS38" s="248"/>
      <c r="AT38" s="248"/>
      <c r="AU38" s="248"/>
      <c r="AV38" s="248"/>
      <c r="AW38" s="248"/>
      <c r="AX38" s="248"/>
      <c r="AY38" s="248"/>
      <c r="AZ38" s="248"/>
      <c r="BA38" s="248"/>
      <c r="BB38" s="248"/>
      <c r="BC38" s="248"/>
      <c r="BD38" s="399"/>
      <c r="BE38" s="400"/>
      <c r="BF38" s="36"/>
      <c r="BG38" s="36"/>
      <c r="BH38" s="36"/>
      <c r="BI38" s="36"/>
      <c r="BJ38" s="36"/>
      <c r="BK38" s="36"/>
      <c r="BL38" s="36"/>
      <c r="BM38" s="161"/>
      <c r="BN38" s="161"/>
      <c r="BO38" s="34"/>
      <c r="BP38" s="36"/>
      <c r="BQ38" s="34"/>
      <c r="BR38" s="34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</row>
    <row r="39" spans="1:176" s="35" customFormat="1" ht="41.25" customHeight="1">
      <c r="A39" s="327" t="s">
        <v>10</v>
      </c>
      <c r="B39" s="328"/>
      <c r="C39" s="333" t="s">
        <v>123</v>
      </c>
      <c r="D39" s="334"/>
      <c r="E39" s="334"/>
      <c r="F39" s="334"/>
      <c r="G39" s="334"/>
      <c r="H39" s="334"/>
      <c r="I39" s="334"/>
      <c r="J39" s="334"/>
      <c r="K39" s="334"/>
      <c r="L39" s="334"/>
      <c r="M39" s="335"/>
      <c r="N39" s="100"/>
      <c r="O39" s="19">
        <v>1</v>
      </c>
      <c r="P39" s="77"/>
      <c r="Q39" s="101"/>
      <c r="R39" s="238">
        <v>3</v>
      </c>
      <c r="S39" s="141"/>
      <c r="T39" s="141">
        <f t="shared" si="0"/>
        <v>90</v>
      </c>
      <c r="U39" s="141"/>
      <c r="V39" s="141">
        <v>32</v>
      </c>
      <c r="W39" s="141"/>
      <c r="X39" s="141">
        <v>16</v>
      </c>
      <c r="Y39" s="141"/>
      <c r="Z39" s="141">
        <v>16</v>
      </c>
      <c r="AA39" s="141"/>
      <c r="AB39" s="141"/>
      <c r="AC39" s="141"/>
      <c r="AD39" s="141">
        <f t="shared" si="1"/>
        <v>6</v>
      </c>
      <c r="AE39" s="141"/>
      <c r="AF39" s="141">
        <f t="shared" ref="AF39:AF51" si="4">30*COUNT(N39)</f>
        <v>0</v>
      </c>
      <c r="AG39" s="141"/>
      <c r="AH39" s="141">
        <f t="shared" si="3"/>
        <v>52</v>
      </c>
      <c r="AI39" s="142"/>
      <c r="AJ39" s="337">
        <v>32</v>
      </c>
      <c r="AK39" s="337"/>
      <c r="AL39" s="325"/>
      <c r="AM39" s="336"/>
      <c r="AN39" s="337"/>
      <c r="AO39" s="325"/>
      <c r="AP39" s="326"/>
      <c r="AQ39" s="326"/>
      <c r="AR39" s="326"/>
      <c r="AS39" s="326"/>
      <c r="AT39" s="326"/>
      <c r="AU39" s="326"/>
      <c r="AV39" s="326"/>
      <c r="AW39" s="326"/>
      <c r="AX39" s="326"/>
      <c r="AY39" s="326"/>
      <c r="AZ39" s="326"/>
      <c r="BA39" s="326"/>
      <c r="BB39" s="326"/>
      <c r="BC39" s="326"/>
      <c r="BD39" s="342"/>
      <c r="BE39" s="343"/>
      <c r="BF39" s="36"/>
      <c r="BG39" s="36"/>
      <c r="BH39"/>
      <c r="BI39"/>
      <c r="BJ39"/>
      <c r="BK39"/>
      <c r="BL39"/>
      <c r="BM39"/>
      <c r="BN39"/>
      <c r="BO39"/>
      <c r="BP39"/>
      <c r="BQ39"/>
      <c r="BR39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</row>
    <row r="40" spans="1:176" s="35" customFormat="1" ht="31.5" customHeight="1">
      <c r="A40" s="229" t="s">
        <v>11</v>
      </c>
      <c r="B40" s="230"/>
      <c r="C40" s="239" t="s">
        <v>124</v>
      </c>
      <c r="D40" s="240"/>
      <c r="E40" s="240"/>
      <c r="F40" s="240"/>
      <c r="G40" s="240"/>
      <c r="H40" s="240"/>
      <c r="I40" s="240"/>
      <c r="J40" s="240"/>
      <c r="K40" s="240"/>
      <c r="L40" s="240"/>
      <c r="M40" s="241"/>
      <c r="N40" s="102"/>
      <c r="O40" s="21">
        <v>1</v>
      </c>
      <c r="P40" s="78"/>
      <c r="Q40" s="103"/>
      <c r="R40" s="238">
        <v>3</v>
      </c>
      <c r="S40" s="141"/>
      <c r="T40" s="141">
        <f t="shared" si="0"/>
        <v>90</v>
      </c>
      <c r="U40" s="141"/>
      <c r="V40" s="141">
        <v>32</v>
      </c>
      <c r="W40" s="141"/>
      <c r="X40" s="141">
        <v>16</v>
      </c>
      <c r="Y40" s="141"/>
      <c r="Z40" s="141">
        <v>16</v>
      </c>
      <c r="AA40" s="141"/>
      <c r="AB40" s="141"/>
      <c r="AC40" s="141"/>
      <c r="AD40" s="141">
        <f t="shared" si="1"/>
        <v>6</v>
      </c>
      <c r="AE40" s="141"/>
      <c r="AF40" s="141">
        <f t="shared" si="4"/>
        <v>0</v>
      </c>
      <c r="AG40" s="141"/>
      <c r="AH40" s="141">
        <f t="shared" ref="AH40:AH51" si="5">T40-V40-AD40-AF40</f>
        <v>52</v>
      </c>
      <c r="AI40" s="142"/>
      <c r="AJ40" s="337">
        <v>32</v>
      </c>
      <c r="AK40" s="337"/>
      <c r="AL40" s="325"/>
      <c r="AM40" s="336"/>
      <c r="AN40" s="337"/>
      <c r="AO40" s="325"/>
      <c r="AP40" s="326"/>
      <c r="AQ40" s="326"/>
      <c r="AR40" s="326"/>
      <c r="AS40" s="326"/>
      <c r="AT40" s="326"/>
      <c r="AU40" s="326"/>
      <c r="AV40" s="326"/>
      <c r="AW40" s="326"/>
      <c r="AX40" s="326"/>
      <c r="AY40" s="326"/>
      <c r="AZ40" s="326"/>
      <c r="BA40" s="326"/>
      <c r="BB40" s="326"/>
      <c r="BC40" s="326"/>
      <c r="BD40" s="342"/>
      <c r="BE40" s="343"/>
      <c r="BF40" s="36"/>
      <c r="BG40" s="36"/>
      <c r="BH40"/>
      <c r="BI40"/>
      <c r="BJ40"/>
      <c r="BK40"/>
      <c r="BL40"/>
      <c r="BM40"/>
      <c r="BN40"/>
      <c r="BO40"/>
      <c r="BP40"/>
      <c r="BQ40"/>
      <c r="BR40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</row>
    <row r="41" spans="1:176" s="35" customFormat="1" ht="41.25" customHeight="1">
      <c r="A41" s="327" t="s">
        <v>12</v>
      </c>
      <c r="B41" s="328"/>
      <c r="C41" s="333" t="s">
        <v>125</v>
      </c>
      <c r="D41" s="334"/>
      <c r="E41" s="334"/>
      <c r="F41" s="334"/>
      <c r="G41" s="334"/>
      <c r="H41" s="334"/>
      <c r="I41" s="334"/>
      <c r="J41" s="334"/>
      <c r="K41" s="334"/>
      <c r="L41" s="334"/>
      <c r="M41" s="335"/>
      <c r="N41" s="104">
        <v>1</v>
      </c>
      <c r="O41" s="22"/>
      <c r="P41" s="78"/>
      <c r="Q41" s="103"/>
      <c r="R41" s="238">
        <v>5</v>
      </c>
      <c r="S41" s="141"/>
      <c r="T41" s="141">
        <f t="shared" ref="T41:T42" si="6">30*R41</f>
        <v>150</v>
      </c>
      <c r="U41" s="141"/>
      <c r="V41" s="141">
        <f>R41*8</f>
        <v>40</v>
      </c>
      <c r="W41" s="141"/>
      <c r="X41" s="141">
        <v>20</v>
      </c>
      <c r="Y41" s="141"/>
      <c r="Z41" s="141">
        <v>20</v>
      </c>
      <c r="AA41" s="141"/>
      <c r="AB41" s="141"/>
      <c r="AC41" s="141"/>
      <c r="AD41" s="141">
        <f t="shared" si="1"/>
        <v>10</v>
      </c>
      <c r="AE41" s="141"/>
      <c r="AF41" s="141">
        <f t="shared" si="4"/>
        <v>30</v>
      </c>
      <c r="AG41" s="141"/>
      <c r="AH41" s="141">
        <f t="shared" si="5"/>
        <v>70</v>
      </c>
      <c r="AI41" s="142"/>
      <c r="AJ41" s="337">
        <v>40</v>
      </c>
      <c r="AK41" s="337"/>
      <c r="AL41" s="325"/>
      <c r="AM41" s="336"/>
      <c r="AN41" s="337"/>
      <c r="AO41" s="325"/>
      <c r="AP41" s="326"/>
      <c r="AQ41" s="326"/>
      <c r="AR41" s="326"/>
      <c r="AS41" s="322"/>
      <c r="AT41" s="322"/>
      <c r="AU41" s="322"/>
      <c r="AV41" s="322"/>
      <c r="AW41" s="322"/>
      <c r="AX41" s="322"/>
      <c r="AY41" s="322"/>
      <c r="AZ41" s="322"/>
      <c r="BA41" s="322"/>
      <c r="BB41" s="322"/>
      <c r="BC41" s="322"/>
      <c r="BD41" s="323"/>
      <c r="BE41" s="324"/>
      <c r="BF41" s="36"/>
      <c r="BG41" s="36"/>
      <c r="BH41"/>
      <c r="BI41"/>
      <c r="BJ41"/>
      <c r="BK41"/>
      <c r="BL41"/>
      <c r="BM41"/>
      <c r="BN41"/>
      <c r="BO41"/>
      <c r="BP41"/>
      <c r="BQ41"/>
      <c r="BR41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</row>
    <row r="42" spans="1:176" s="35" customFormat="1" ht="35.25" customHeight="1">
      <c r="A42" s="327" t="s">
        <v>13</v>
      </c>
      <c r="B42" s="328"/>
      <c r="C42" s="338" t="s">
        <v>126</v>
      </c>
      <c r="D42" s="338"/>
      <c r="E42" s="338"/>
      <c r="F42" s="338"/>
      <c r="G42" s="338"/>
      <c r="H42" s="338"/>
      <c r="I42" s="338"/>
      <c r="J42" s="338"/>
      <c r="K42" s="338"/>
      <c r="L42" s="338"/>
      <c r="M42" s="338"/>
      <c r="N42" s="100">
        <v>1</v>
      </c>
      <c r="O42" s="19"/>
      <c r="P42" s="77"/>
      <c r="Q42" s="101"/>
      <c r="R42" s="238">
        <v>4</v>
      </c>
      <c r="S42" s="141"/>
      <c r="T42" s="141">
        <f t="shared" si="6"/>
        <v>120</v>
      </c>
      <c r="U42" s="141"/>
      <c r="V42" s="141">
        <f t="shared" ref="V42" si="7">R42*8</f>
        <v>32</v>
      </c>
      <c r="W42" s="141"/>
      <c r="X42" s="141">
        <v>16</v>
      </c>
      <c r="Y42" s="141"/>
      <c r="Z42" s="141">
        <v>16</v>
      </c>
      <c r="AA42" s="141"/>
      <c r="AB42" s="141"/>
      <c r="AC42" s="141"/>
      <c r="AD42" s="141">
        <f t="shared" si="1"/>
        <v>8</v>
      </c>
      <c r="AE42" s="141"/>
      <c r="AF42" s="141">
        <f t="shared" si="4"/>
        <v>30</v>
      </c>
      <c r="AG42" s="141"/>
      <c r="AH42" s="141">
        <f t="shared" si="5"/>
        <v>50</v>
      </c>
      <c r="AI42" s="142"/>
      <c r="AJ42" s="337">
        <v>32</v>
      </c>
      <c r="AK42" s="337"/>
      <c r="AL42" s="325"/>
      <c r="AM42" s="336"/>
      <c r="AN42" s="337"/>
      <c r="AO42" s="325"/>
      <c r="AP42" s="326"/>
      <c r="AQ42" s="326"/>
      <c r="AR42" s="326"/>
      <c r="AS42" s="322"/>
      <c r="AT42" s="322"/>
      <c r="AU42" s="322"/>
      <c r="AV42" s="322"/>
      <c r="AW42" s="322"/>
      <c r="AX42" s="322"/>
      <c r="AY42" s="322"/>
      <c r="AZ42" s="322"/>
      <c r="BA42" s="322"/>
      <c r="BB42" s="322"/>
      <c r="BC42" s="322"/>
      <c r="BD42" s="323"/>
      <c r="BE42" s="324"/>
      <c r="BF42" s="36"/>
      <c r="BG42" s="36"/>
      <c r="BH42"/>
      <c r="BI42"/>
      <c r="BJ42"/>
      <c r="BK42"/>
      <c r="BL42"/>
      <c r="BM42"/>
      <c r="BN42"/>
      <c r="BO42"/>
      <c r="BP42"/>
      <c r="BQ42"/>
      <c r="BR42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</row>
    <row r="43" spans="1:176" s="35" customFormat="1" ht="26.25" customHeight="1">
      <c r="A43" s="327" t="s">
        <v>14</v>
      </c>
      <c r="B43" s="328"/>
      <c r="C43" s="239" t="s">
        <v>127</v>
      </c>
      <c r="D43" s="240"/>
      <c r="E43" s="240"/>
      <c r="F43" s="240"/>
      <c r="G43" s="240"/>
      <c r="H43" s="240"/>
      <c r="I43" s="240"/>
      <c r="J43" s="240"/>
      <c r="K43" s="240"/>
      <c r="L43" s="240"/>
      <c r="M43" s="241"/>
      <c r="N43" s="100"/>
      <c r="O43" s="19">
        <v>2</v>
      </c>
      <c r="P43" s="77"/>
      <c r="Q43" s="101"/>
      <c r="R43" s="238">
        <v>3</v>
      </c>
      <c r="S43" s="141"/>
      <c r="T43" s="141">
        <f t="shared" ref="T43:T51" si="8">30*R43</f>
        <v>90</v>
      </c>
      <c r="U43" s="141"/>
      <c r="V43" s="141">
        <v>32</v>
      </c>
      <c r="W43" s="141"/>
      <c r="X43" s="141">
        <v>16</v>
      </c>
      <c r="Y43" s="141"/>
      <c r="Z43" s="141">
        <v>16</v>
      </c>
      <c r="AA43" s="141"/>
      <c r="AB43" s="141"/>
      <c r="AC43" s="141"/>
      <c r="AD43" s="141">
        <f t="shared" si="1"/>
        <v>6</v>
      </c>
      <c r="AE43" s="141"/>
      <c r="AF43" s="141">
        <f t="shared" si="4"/>
        <v>0</v>
      </c>
      <c r="AG43" s="141"/>
      <c r="AH43" s="141">
        <f t="shared" si="5"/>
        <v>52</v>
      </c>
      <c r="AI43" s="142"/>
      <c r="AJ43" s="325"/>
      <c r="AK43" s="326"/>
      <c r="AL43" s="326"/>
      <c r="AM43" s="326">
        <v>32</v>
      </c>
      <c r="AN43" s="326"/>
      <c r="AO43" s="326"/>
      <c r="AP43" s="339"/>
      <c r="AQ43" s="339"/>
      <c r="AR43" s="339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340"/>
      <c r="BE43" s="341"/>
      <c r="BF43" s="36"/>
      <c r="BG43" s="36"/>
      <c r="BH43"/>
      <c r="BI43"/>
      <c r="BJ43"/>
      <c r="BK43"/>
      <c r="BL43"/>
      <c r="BM43"/>
      <c r="BN43"/>
      <c r="BO43"/>
      <c r="BP43"/>
      <c r="BQ43"/>
      <c r="BR43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</row>
    <row r="44" spans="1:176" s="35" customFormat="1" ht="29.25" customHeight="1">
      <c r="A44" s="327" t="s">
        <v>15</v>
      </c>
      <c r="B44" s="328"/>
      <c r="C44" s="338" t="s">
        <v>128</v>
      </c>
      <c r="D44" s="338"/>
      <c r="E44" s="338"/>
      <c r="F44" s="338"/>
      <c r="G44" s="338"/>
      <c r="H44" s="338"/>
      <c r="I44" s="338"/>
      <c r="J44" s="338"/>
      <c r="K44" s="338"/>
      <c r="L44" s="338"/>
      <c r="M44" s="338"/>
      <c r="N44" s="100">
        <v>2</v>
      </c>
      <c r="O44" s="19"/>
      <c r="P44" s="77"/>
      <c r="Q44" s="101"/>
      <c r="R44" s="238">
        <v>3</v>
      </c>
      <c r="S44" s="141"/>
      <c r="T44" s="141">
        <f t="shared" si="8"/>
        <v>90</v>
      </c>
      <c r="U44" s="141"/>
      <c r="V44" s="141">
        <f t="shared" ref="V44" si="9">R44*8</f>
        <v>24</v>
      </c>
      <c r="W44" s="141"/>
      <c r="X44" s="141">
        <v>12</v>
      </c>
      <c r="Y44" s="141"/>
      <c r="Z44" s="141">
        <v>12</v>
      </c>
      <c r="AA44" s="141"/>
      <c r="AB44" s="141"/>
      <c r="AC44" s="141"/>
      <c r="AD44" s="141">
        <f t="shared" si="1"/>
        <v>6</v>
      </c>
      <c r="AE44" s="141"/>
      <c r="AF44" s="141">
        <f t="shared" si="4"/>
        <v>30</v>
      </c>
      <c r="AG44" s="141"/>
      <c r="AH44" s="141">
        <f t="shared" si="5"/>
        <v>30</v>
      </c>
      <c r="AI44" s="142"/>
      <c r="AJ44" s="337"/>
      <c r="AK44" s="337"/>
      <c r="AL44" s="325"/>
      <c r="AM44" s="336">
        <v>24</v>
      </c>
      <c r="AN44" s="337"/>
      <c r="AO44" s="325"/>
      <c r="AP44" s="326"/>
      <c r="AQ44" s="326"/>
      <c r="AR44" s="326"/>
      <c r="AS44" s="322"/>
      <c r="AT44" s="322"/>
      <c r="AU44" s="322"/>
      <c r="AV44" s="322"/>
      <c r="AW44" s="322"/>
      <c r="AX44" s="322"/>
      <c r="AY44" s="322"/>
      <c r="AZ44" s="322"/>
      <c r="BA44" s="322"/>
      <c r="BB44" s="322"/>
      <c r="BC44" s="322"/>
      <c r="BD44" s="323"/>
      <c r="BE44" s="324"/>
      <c r="BF44" s="36"/>
      <c r="BG44" s="36"/>
      <c r="BH44"/>
      <c r="BI44"/>
      <c r="BJ44"/>
      <c r="BK44"/>
      <c r="BL44"/>
      <c r="BM44"/>
      <c r="BN44"/>
      <c r="BO44"/>
      <c r="BP44"/>
      <c r="BQ44"/>
      <c r="BR44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</row>
    <row r="45" spans="1:176" s="35" customFormat="1" ht="42" customHeight="1">
      <c r="A45" s="327" t="s">
        <v>16</v>
      </c>
      <c r="B45" s="328"/>
      <c r="C45" s="333" t="s">
        <v>129</v>
      </c>
      <c r="D45" s="334"/>
      <c r="E45" s="334"/>
      <c r="F45" s="334"/>
      <c r="G45" s="334"/>
      <c r="H45" s="334"/>
      <c r="I45" s="334"/>
      <c r="J45" s="334"/>
      <c r="K45" s="334"/>
      <c r="L45" s="334"/>
      <c r="M45" s="335"/>
      <c r="N45" s="100"/>
      <c r="O45" s="19">
        <v>2</v>
      </c>
      <c r="P45" s="77"/>
      <c r="Q45" s="101"/>
      <c r="R45" s="238">
        <v>4</v>
      </c>
      <c r="S45" s="141"/>
      <c r="T45" s="141">
        <f t="shared" si="8"/>
        <v>120</v>
      </c>
      <c r="U45" s="141"/>
      <c r="V45" s="141">
        <f t="shared" ref="V45:V46" si="10">R45*8</f>
        <v>32</v>
      </c>
      <c r="W45" s="141"/>
      <c r="X45" s="141">
        <v>16</v>
      </c>
      <c r="Y45" s="141"/>
      <c r="Z45" s="141">
        <v>16</v>
      </c>
      <c r="AA45" s="141"/>
      <c r="AB45" s="141"/>
      <c r="AC45" s="141"/>
      <c r="AD45" s="141">
        <f t="shared" si="1"/>
        <v>8</v>
      </c>
      <c r="AE45" s="141"/>
      <c r="AF45" s="141">
        <f t="shared" si="4"/>
        <v>0</v>
      </c>
      <c r="AG45" s="141"/>
      <c r="AH45" s="141">
        <f t="shared" si="5"/>
        <v>80</v>
      </c>
      <c r="AI45" s="142"/>
      <c r="AJ45" s="325"/>
      <c r="AK45" s="326"/>
      <c r="AL45" s="326"/>
      <c r="AM45" s="326">
        <v>32</v>
      </c>
      <c r="AN45" s="326"/>
      <c r="AO45" s="326"/>
      <c r="AP45" s="326"/>
      <c r="AQ45" s="326"/>
      <c r="AR45" s="326"/>
      <c r="AS45" s="322"/>
      <c r="AT45" s="322"/>
      <c r="AU45" s="322"/>
      <c r="AV45" s="322"/>
      <c r="AW45" s="322"/>
      <c r="AX45" s="322"/>
      <c r="AY45" s="322"/>
      <c r="AZ45" s="322"/>
      <c r="BA45" s="322"/>
      <c r="BB45" s="322"/>
      <c r="BC45" s="322"/>
      <c r="BD45" s="323"/>
      <c r="BE45" s="324"/>
      <c r="BF45" s="36"/>
      <c r="BG45" s="36"/>
      <c r="BH45"/>
      <c r="BI45"/>
      <c r="BJ45"/>
      <c r="BK45"/>
      <c r="BL45"/>
      <c r="BM45"/>
      <c r="BN45"/>
      <c r="BO45"/>
      <c r="BP45"/>
      <c r="BQ45"/>
      <c r="BR45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</row>
    <row r="46" spans="1:176" s="35" customFormat="1" ht="29.25" customHeight="1">
      <c r="A46" s="327" t="s">
        <v>17</v>
      </c>
      <c r="B46" s="328"/>
      <c r="C46" s="333" t="s">
        <v>130</v>
      </c>
      <c r="D46" s="334"/>
      <c r="E46" s="334"/>
      <c r="F46" s="334"/>
      <c r="G46" s="334"/>
      <c r="H46" s="334"/>
      <c r="I46" s="334"/>
      <c r="J46" s="334"/>
      <c r="K46" s="334"/>
      <c r="L46" s="334"/>
      <c r="M46" s="335"/>
      <c r="N46" s="100">
        <v>2</v>
      </c>
      <c r="O46" s="19"/>
      <c r="P46" s="77"/>
      <c r="Q46" s="101"/>
      <c r="R46" s="238">
        <v>4</v>
      </c>
      <c r="S46" s="141"/>
      <c r="T46" s="141">
        <f t="shared" si="8"/>
        <v>120</v>
      </c>
      <c r="U46" s="141"/>
      <c r="V46" s="141">
        <f t="shared" si="10"/>
        <v>32</v>
      </c>
      <c r="W46" s="141"/>
      <c r="X46" s="141">
        <v>16</v>
      </c>
      <c r="Y46" s="141"/>
      <c r="Z46" s="141">
        <v>16</v>
      </c>
      <c r="AA46" s="141"/>
      <c r="AB46" s="141"/>
      <c r="AC46" s="141"/>
      <c r="AD46" s="141">
        <f t="shared" si="1"/>
        <v>8</v>
      </c>
      <c r="AE46" s="141"/>
      <c r="AF46" s="141">
        <f t="shared" si="4"/>
        <v>30</v>
      </c>
      <c r="AG46" s="141"/>
      <c r="AH46" s="141">
        <f t="shared" si="5"/>
        <v>50</v>
      </c>
      <c r="AI46" s="142"/>
      <c r="AJ46" s="325"/>
      <c r="AK46" s="326"/>
      <c r="AL46" s="326"/>
      <c r="AM46" s="326">
        <f>V46</f>
        <v>32</v>
      </c>
      <c r="AN46" s="326"/>
      <c r="AO46" s="326"/>
      <c r="AP46" s="326"/>
      <c r="AQ46" s="326"/>
      <c r="AR46" s="326"/>
      <c r="AS46" s="322"/>
      <c r="AT46" s="322"/>
      <c r="AU46" s="322"/>
      <c r="AV46" s="322"/>
      <c r="AW46" s="322"/>
      <c r="AX46" s="322"/>
      <c r="AY46" s="322"/>
      <c r="AZ46" s="322"/>
      <c r="BA46" s="322"/>
      <c r="BB46" s="322"/>
      <c r="BC46" s="322"/>
      <c r="BD46" s="323"/>
      <c r="BE46" s="324"/>
      <c r="BF46" s="36"/>
      <c r="BG46" s="36"/>
      <c r="BH46"/>
      <c r="BI46"/>
      <c r="BJ46"/>
      <c r="BK46"/>
      <c r="BL46"/>
      <c r="BM46"/>
      <c r="BN46"/>
      <c r="BO46"/>
      <c r="BP46"/>
      <c r="BQ46"/>
      <c r="BR4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</row>
    <row r="47" spans="1:176" s="37" customFormat="1" ht="35.25" customHeight="1">
      <c r="A47" s="327" t="s">
        <v>18</v>
      </c>
      <c r="B47" s="328"/>
      <c r="C47" s="329" t="s">
        <v>131</v>
      </c>
      <c r="D47" s="330"/>
      <c r="E47" s="330"/>
      <c r="F47" s="330"/>
      <c r="G47" s="330"/>
      <c r="H47" s="330"/>
      <c r="I47" s="330"/>
      <c r="J47" s="330"/>
      <c r="K47" s="330"/>
      <c r="L47" s="330"/>
      <c r="M47" s="331"/>
      <c r="N47" s="100">
        <v>2</v>
      </c>
      <c r="O47" s="19"/>
      <c r="P47" s="77"/>
      <c r="Q47" s="101"/>
      <c r="R47" s="332">
        <v>3</v>
      </c>
      <c r="S47" s="322"/>
      <c r="T47" s="326">
        <f t="shared" si="8"/>
        <v>90</v>
      </c>
      <c r="U47" s="326"/>
      <c r="V47" s="141">
        <v>32</v>
      </c>
      <c r="W47" s="141"/>
      <c r="X47" s="326">
        <v>16</v>
      </c>
      <c r="Y47" s="326"/>
      <c r="Z47" s="326">
        <v>16</v>
      </c>
      <c r="AA47" s="326"/>
      <c r="AB47" s="326"/>
      <c r="AC47" s="326"/>
      <c r="AD47" s="326">
        <v>6</v>
      </c>
      <c r="AE47" s="326"/>
      <c r="AF47" s="141">
        <f t="shared" si="4"/>
        <v>30</v>
      </c>
      <c r="AG47" s="141"/>
      <c r="AH47" s="141">
        <f t="shared" si="5"/>
        <v>22</v>
      </c>
      <c r="AI47" s="142"/>
      <c r="AJ47" s="325"/>
      <c r="AK47" s="326"/>
      <c r="AL47" s="326"/>
      <c r="AM47" s="326">
        <v>32</v>
      </c>
      <c r="AN47" s="326"/>
      <c r="AO47" s="326"/>
      <c r="AP47" s="326"/>
      <c r="AQ47" s="326"/>
      <c r="AR47" s="326"/>
      <c r="AS47" s="322"/>
      <c r="AT47" s="322"/>
      <c r="AU47" s="322"/>
      <c r="AV47" s="322"/>
      <c r="AW47" s="322"/>
      <c r="AX47" s="322"/>
      <c r="AY47" s="322"/>
      <c r="AZ47" s="322"/>
      <c r="BA47" s="322"/>
      <c r="BB47" s="322"/>
      <c r="BC47" s="322"/>
      <c r="BD47" s="323"/>
      <c r="BE47" s="324"/>
      <c r="BF47" s="36"/>
      <c r="BG47" s="36"/>
      <c r="BH47" s="36"/>
      <c r="BI47" s="36"/>
      <c r="BJ47" s="36"/>
      <c r="BK47" s="36"/>
      <c r="BL47" s="36"/>
      <c r="BM47" s="161"/>
      <c r="BN47" s="161"/>
      <c r="BO47" s="34"/>
      <c r="BP47" s="36"/>
      <c r="BQ47" s="34"/>
      <c r="BR47" s="34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</row>
    <row r="48" spans="1:176" s="83" customFormat="1" ht="28.5" customHeight="1">
      <c r="A48" s="148" t="s">
        <v>19</v>
      </c>
      <c r="B48" s="149"/>
      <c r="C48" s="150" t="s">
        <v>132</v>
      </c>
      <c r="D48" s="151"/>
      <c r="E48" s="151"/>
      <c r="F48" s="151"/>
      <c r="G48" s="151"/>
      <c r="H48" s="151"/>
      <c r="I48" s="151"/>
      <c r="J48" s="151"/>
      <c r="K48" s="151"/>
      <c r="L48" s="151"/>
      <c r="M48" s="152"/>
      <c r="N48" s="105"/>
      <c r="O48" s="76">
        <v>2</v>
      </c>
      <c r="P48" s="80"/>
      <c r="Q48" s="106"/>
      <c r="R48" s="153">
        <v>3</v>
      </c>
      <c r="S48" s="147"/>
      <c r="T48" s="144">
        <f t="shared" ref="T48" si="11">30*R48</f>
        <v>90</v>
      </c>
      <c r="U48" s="144"/>
      <c r="V48" s="141">
        <v>16</v>
      </c>
      <c r="W48" s="141"/>
      <c r="X48" s="144">
        <v>8</v>
      </c>
      <c r="Y48" s="144"/>
      <c r="Z48" s="144">
        <v>8</v>
      </c>
      <c r="AA48" s="144"/>
      <c r="AB48" s="144"/>
      <c r="AC48" s="144"/>
      <c r="AD48" s="144">
        <v>8</v>
      </c>
      <c r="AE48" s="144"/>
      <c r="AF48" s="141">
        <f t="shared" ref="AF48" si="12">30*COUNT(N48)</f>
        <v>0</v>
      </c>
      <c r="AG48" s="141"/>
      <c r="AH48" s="141">
        <f t="shared" si="5"/>
        <v>66</v>
      </c>
      <c r="AI48" s="142"/>
      <c r="AJ48" s="143"/>
      <c r="AK48" s="144"/>
      <c r="AL48" s="144"/>
      <c r="AM48" s="144">
        <v>16</v>
      </c>
      <c r="AN48" s="144"/>
      <c r="AO48" s="144"/>
      <c r="AP48" s="145"/>
      <c r="AQ48" s="146"/>
      <c r="AR48" s="143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38"/>
      <c r="BE48" s="139"/>
      <c r="BF48" s="81"/>
      <c r="BG48" s="81"/>
      <c r="BH48" s="81"/>
      <c r="BI48" s="81"/>
      <c r="BJ48" s="81"/>
      <c r="BK48" s="81"/>
      <c r="BL48" s="81"/>
      <c r="BM48" s="140"/>
      <c r="BN48" s="140"/>
      <c r="BO48" s="82"/>
      <c r="BP48" s="81"/>
      <c r="BQ48" s="82"/>
      <c r="BR48" s="82"/>
      <c r="BS48" s="81"/>
      <c r="BT48" s="81"/>
      <c r="BU48" s="81"/>
      <c r="BV48" s="81"/>
      <c r="BW48" s="81"/>
      <c r="BX48" s="81"/>
      <c r="BY48" s="81"/>
      <c r="BZ48" s="81"/>
      <c r="CA48" s="81"/>
      <c r="CB48" s="81"/>
      <c r="CC48" s="81"/>
      <c r="CD48" s="81"/>
      <c r="CE48" s="81"/>
      <c r="CF48" s="81"/>
      <c r="CG48" s="81"/>
      <c r="CH48" s="81"/>
      <c r="CI48" s="81"/>
      <c r="CJ48" s="81"/>
      <c r="CK48" s="81"/>
      <c r="CL48" s="81"/>
      <c r="CM48" s="81"/>
      <c r="CN48" s="81"/>
      <c r="CO48" s="81"/>
      <c r="CP48" s="81"/>
      <c r="CQ48" s="81"/>
      <c r="CR48" s="81"/>
      <c r="CS48" s="81"/>
      <c r="CT48" s="81"/>
      <c r="CU48" s="81"/>
      <c r="CV48" s="81"/>
      <c r="CW48" s="81"/>
      <c r="CX48" s="81"/>
      <c r="CY48" s="81"/>
      <c r="CZ48" s="81"/>
      <c r="DA48" s="81"/>
      <c r="DB48" s="81"/>
      <c r="DC48" s="81"/>
      <c r="DD48" s="81"/>
      <c r="DE48" s="81"/>
      <c r="DF48" s="81"/>
      <c r="DG48" s="81"/>
      <c r="DH48" s="81"/>
      <c r="DI48" s="81"/>
      <c r="DJ48" s="81"/>
      <c r="DK48" s="81"/>
      <c r="DL48" s="81"/>
      <c r="DM48" s="81"/>
      <c r="DN48" s="81"/>
      <c r="DO48" s="81"/>
      <c r="DP48" s="81"/>
      <c r="DQ48" s="81"/>
      <c r="DR48" s="81"/>
      <c r="DS48" s="81"/>
      <c r="DT48" s="81"/>
      <c r="DU48" s="81"/>
      <c r="DV48" s="81"/>
      <c r="DW48" s="81"/>
      <c r="DX48" s="81"/>
      <c r="DY48" s="81"/>
      <c r="DZ48" s="81"/>
      <c r="EA48" s="81"/>
      <c r="EB48" s="81"/>
      <c r="EC48" s="81"/>
      <c r="ED48" s="81"/>
      <c r="EE48" s="81"/>
      <c r="EF48" s="81"/>
      <c r="EG48" s="81"/>
      <c r="EH48" s="81"/>
      <c r="EI48" s="81"/>
      <c r="EJ48" s="81"/>
      <c r="EK48" s="81"/>
      <c r="EL48" s="81"/>
      <c r="EM48" s="81"/>
      <c r="EN48" s="81"/>
      <c r="EO48" s="81"/>
      <c r="EP48" s="81"/>
      <c r="EQ48" s="81"/>
      <c r="ER48" s="81"/>
      <c r="ES48" s="81"/>
      <c r="ET48" s="81"/>
      <c r="EU48" s="81"/>
      <c r="EV48" s="81"/>
      <c r="EW48" s="81"/>
      <c r="EX48" s="81"/>
      <c r="EY48" s="81"/>
      <c r="EZ48" s="81"/>
      <c r="FA48" s="81"/>
      <c r="FB48" s="81"/>
      <c r="FC48" s="81"/>
      <c r="FD48" s="81"/>
      <c r="FE48" s="81"/>
      <c r="FF48" s="81"/>
      <c r="FG48" s="81"/>
      <c r="FH48" s="81"/>
      <c r="FI48" s="81"/>
      <c r="FJ48" s="81"/>
      <c r="FK48" s="81"/>
      <c r="FL48" s="81"/>
      <c r="FM48" s="81"/>
      <c r="FN48" s="81"/>
      <c r="FO48" s="81"/>
      <c r="FP48" s="81"/>
      <c r="FQ48" s="81"/>
      <c r="FR48" s="81"/>
      <c r="FS48" s="81"/>
      <c r="FT48" s="81"/>
    </row>
    <row r="49" spans="1:195" s="83" customFormat="1" ht="30.75" customHeight="1">
      <c r="A49" s="148" t="s">
        <v>20</v>
      </c>
      <c r="B49" s="149"/>
      <c r="C49" s="150" t="s">
        <v>133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2"/>
      <c r="N49" s="105">
        <v>2</v>
      </c>
      <c r="O49" s="76"/>
      <c r="P49" s="80"/>
      <c r="Q49" s="106"/>
      <c r="R49" s="153">
        <v>4</v>
      </c>
      <c r="S49" s="147"/>
      <c r="T49" s="144">
        <f t="shared" ref="T49" si="13">30*R49</f>
        <v>120</v>
      </c>
      <c r="U49" s="144"/>
      <c r="V49" s="141">
        <f t="shared" ref="V49" si="14">R49*8</f>
        <v>32</v>
      </c>
      <c r="W49" s="141"/>
      <c r="X49" s="144">
        <v>16</v>
      </c>
      <c r="Y49" s="144"/>
      <c r="Z49" s="144">
        <v>16</v>
      </c>
      <c r="AA49" s="144"/>
      <c r="AB49" s="144"/>
      <c r="AC49" s="144"/>
      <c r="AD49" s="144">
        <v>6</v>
      </c>
      <c r="AE49" s="144"/>
      <c r="AF49" s="141">
        <f t="shared" ref="AF49" si="15">30*COUNT(N49)</f>
        <v>30</v>
      </c>
      <c r="AG49" s="141"/>
      <c r="AH49" s="141">
        <f t="shared" si="5"/>
        <v>52</v>
      </c>
      <c r="AI49" s="142"/>
      <c r="AJ49" s="143"/>
      <c r="AK49" s="144"/>
      <c r="AL49" s="144"/>
      <c r="AM49" s="144">
        <v>32</v>
      </c>
      <c r="AN49" s="144"/>
      <c r="AO49" s="144"/>
      <c r="AP49" s="145"/>
      <c r="AQ49" s="146"/>
      <c r="AR49" s="143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38"/>
      <c r="BE49" s="139"/>
      <c r="BF49" s="81"/>
      <c r="BG49" s="81"/>
      <c r="BH49" s="81"/>
      <c r="BI49" s="81"/>
      <c r="BJ49" s="81"/>
      <c r="BK49" s="81"/>
      <c r="BL49" s="81"/>
      <c r="BM49" s="140"/>
      <c r="BN49" s="140"/>
      <c r="BO49" s="82"/>
      <c r="BP49" s="81"/>
      <c r="BQ49" s="82"/>
      <c r="BR49" s="82"/>
      <c r="BS49" s="81"/>
      <c r="BT49" s="81"/>
      <c r="BU49" s="81"/>
      <c r="BV49" s="81"/>
      <c r="BW49" s="81"/>
      <c r="BX49" s="81"/>
      <c r="BY49" s="81"/>
      <c r="BZ49" s="81"/>
      <c r="CA49" s="81"/>
      <c r="CB49" s="81"/>
      <c r="CC49" s="81"/>
      <c r="CD49" s="81"/>
      <c r="CE49" s="81"/>
      <c r="CF49" s="81"/>
      <c r="CG49" s="81"/>
      <c r="CH49" s="81"/>
      <c r="CI49" s="81"/>
      <c r="CJ49" s="81"/>
      <c r="CK49" s="81"/>
      <c r="CL49" s="81"/>
      <c r="CM49" s="81"/>
      <c r="CN49" s="81"/>
      <c r="CO49" s="81"/>
      <c r="CP49" s="81"/>
      <c r="CQ49" s="81"/>
      <c r="CR49" s="81"/>
      <c r="CS49" s="81"/>
      <c r="CT49" s="81"/>
      <c r="CU49" s="81"/>
      <c r="CV49" s="81"/>
      <c r="CW49" s="81"/>
      <c r="CX49" s="81"/>
      <c r="CY49" s="81"/>
      <c r="CZ49" s="81"/>
      <c r="DA49" s="81"/>
      <c r="DB49" s="81"/>
      <c r="DC49" s="81"/>
      <c r="DD49" s="81"/>
      <c r="DE49" s="81"/>
      <c r="DF49" s="81"/>
      <c r="DG49" s="81"/>
      <c r="DH49" s="81"/>
      <c r="DI49" s="81"/>
      <c r="DJ49" s="81"/>
      <c r="DK49" s="81"/>
      <c r="DL49" s="81"/>
      <c r="DM49" s="81"/>
      <c r="DN49" s="81"/>
      <c r="DO49" s="81"/>
      <c r="DP49" s="81"/>
      <c r="DQ49" s="81"/>
      <c r="DR49" s="81"/>
      <c r="DS49" s="81"/>
      <c r="DT49" s="81"/>
      <c r="DU49" s="81"/>
      <c r="DV49" s="81"/>
      <c r="DW49" s="81"/>
      <c r="DX49" s="81"/>
      <c r="DY49" s="81"/>
      <c r="DZ49" s="81"/>
      <c r="EA49" s="81"/>
      <c r="EB49" s="81"/>
      <c r="EC49" s="81"/>
      <c r="ED49" s="81"/>
      <c r="EE49" s="81"/>
      <c r="EF49" s="81"/>
      <c r="EG49" s="81"/>
      <c r="EH49" s="81"/>
      <c r="EI49" s="81"/>
      <c r="EJ49" s="81"/>
      <c r="EK49" s="81"/>
      <c r="EL49" s="81"/>
      <c r="EM49" s="81"/>
      <c r="EN49" s="81"/>
      <c r="EO49" s="81"/>
      <c r="EP49" s="81"/>
      <c r="EQ49" s="81"/>
      <c r="ER49" s="81"/>
      <c r="ES49" s="81"/>
      <c r="ET49" s="81"/>
      <c r="EU49" s="81"/>
      <c r="EV49" s="81"/>
      <c r="EW49" s="81"/>
      <c r="EX49" s="81"/>
      <c r="EY49" s="81"/>
      <c r="EZ49" s="81"/>
      <c r="FA49" s="81"/>
      <c r="FB49" s="81"/>
      <c r="FC49" s="81"/>
      <c r="FD49" s="81"/>
      <c r="FE49" s="81"/>
      <c r="FF49" s="81"/>
      <c r="FG49" s="81"/>
      <c r="FH49" s="81"/>
      <c r="FI49" s="81"/>
      <c r="FJ49" s="81"/>
      <c r="FK49" s="81"/>
      <c r="FL49" s="81"/>
      <c r="FM49" s="81"/>
      <c r="FN49" s="81"/>
      <c r="FO49" s="81"/>
      <c r="FP49" s="81"/>
      <c r="FQ49" s="81"/>
      <c r="FR49" s="81"/>
      <c r="FS49" s="81"/>
      <c r="FT49" s="81"/>
    </row>
    <row r="50" spans="1:195" s="84" customFormat="1" ht="18">
      <c r="A50" s="148" t="s">
        <v>21</v>
      </c>
      <c r="B50" s="149"/>
      <c r="C50" s="319" t="s">
        <v>79</v>
      </c>
      <c r="D50" s="320"/>
      <c r="E50" s="320"/>
      <c r="F50" s="320"/>
      <c r="G50" s="320"/>
      <c r="H50" s="320"/>
      <c r="I50" s="320"/>
      <c r="J50" s="320"/>
      <c r="K50" s="320"/>
      <c r="L50" s="320"/>
      <c r="M50" s="321"/>
      <c r="N50" s="105"/>
      <c r="O50" s="76">
        <v>3</v>
      </c>
      <c r="P50" s="80"/>
      <c r="Q50" s="106"/>
      <c r="R50" s="153">
        <v>10</v>
      </c>
      <c r="S50" s="147"/>
      <c r="T50" s="144">
        <f>30*R50</f>
        <v>300</v>
      </c>
      <c r="U50" s="144"/>
      <c r="V50" s="145">
        <v>0</v>
      </c>
      <c r="W50" s="143"/>
      <c r="X50" s="144">
        <v>0</v>
      </c>
      <c r="Y50" s="144"/>
      <c r="Z50" s="144">
        <v>0</v>
      </c>
      <c r="AA50" s="144"/>
      <c r="AB50" s="144"/>
      <c r="AC50" s="144"/>
      <c r="AD50" s="144">
        <v>8</v>
      </c>
      <c r="AE50" s="144"/>
      <c r="AF50" s="141">
        <f t="shared" si="4"/>
        <v>0</v>
      </c>
      <c r="AG50" s="141"/>
      <c r="AH50" s="141">
        <f t="shared" si="5"/>
        <v>292</v>
      </c>
      <c r="AI50" s="142"/>
      <c r="AJ50" s="143"/>
      <c r="AK50" s="144"/>
      <c r="AL50" s="144"/>
      <c r="AM50" s="144"/>
      <c r="AN50" s="144"/>
      <c r="AO50" s="144"/>
      <c r="AP50" s="144"/>
      <c r="AQ50" s="144"/>
      <c r="AR50" s="144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38"/>
      <c r="BE50" s="139"/>
      <c r="BF50" s="81"/>
      <c r="BG50" s="81"/>
      <c r="BH50" s="81"/>
      <c r="BI50" s="81"/>
      <c r="BJ50" s="81"/>
      <c r="BK50" s="81"/>
      <c r="BL50" s="81"/>
      <c r="BM50" s="81"/>
      <c r="BN50" s="81"/>
      <c r="BO50" s="82"/>
      <c r="BP50" s="81"/>
      <c r="BQ50" s="82"/>
      <c r="BR50" s="82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</row>
    <row r="51" spans="1:195" s="84" customFormat="1" ht="19.5" customHeight="1">
      <c r="A51" s="307" t="s">
        <v>22</v>
      </c>
      <c r="B51" s="308"/>
      <c r="C51" s="309" t="s">
        <v>134</v>
      </c>
      <c r="D51" s="310"/>
      <c r="E51" s="310"/>
      <c r="F51" s="310"/>
      <c r="G51" s="310"/>
      <c r="H51" s="310"/>
      <c r="I51" s="310"/>
      <c r="J51" s="310"/>
      <c r="K51" s="310"/>
      <c r="L51" s="310"/>
      <c r="M51" s="311"/>
      <c r="N51" s="107"/>
      <c r="O51" s="108"/>
      <c r="P51" s="108"/>
      <c r="Q51" s="109"/>
      <c r="R51" s="312">
        <v>15</v>
      </c>
      <c r="S51" s="313"/>
      <c r="T51" s="313">
        <f t="shared" si="8"/>
        <v>450</v>
      </c>
      <c r="U51" s="313"/>
      <c r="V51" s="314">
        <v>0</v>
      </c>
      <c r="W51" s="312"/>
      <c r="X51" s="313">
        <v>0</v>
      </c>
      <c r="Y51" s="313"/>
      <c r="Z51" s="313">
        <v>0</v>
      </c>
      <c r="AA51" s="313"/>
      <c r="AB51" s="313"/>
      <c r="AC51" s="313"/>
      <c r="AD51" s="313">
        <v>8</v>
      </c>
      <c r="AE51" s="313"/>
      <c r="AF51" s="141">
        <f t="shared" si="4"/>
        <v>0</v>
      </c>
      <c r="AG51" s="141"/>
      <c r="AH51" s="141">
        <f t="shared" si="5"/>
        <v>442</v>
      </c>
      <c r="AI51" s="142"/>
      <c r="AJ51" s="312"/>
      <c r="AK51" s="313"/>
      <c r="AL51" s="313"/>
      <c r="AM51" s="313"/>
      <c r="AN51" s="313"/>
      <c r="AO51" s="313"/>
      <c r="AP51" s="313"/>
      <c r="AQ51" s="313"/>
      <c r="AR51" s="313"/>
      <c r="AS51" s="313"/>
      <c r="AT51" s="313"/>
      <c r="AU51" s="313"/>
      <c r="AV51" s="313"/>
      <c r="AW51" s="313"/>
      <c r="AX51" s="313"/>
      <c r="AY51" s="313"/>
      <c r="AZ51" s="313"/>
      <c r="BA51" s="313"/>
      <c r="BB51" s="313"/>
      <c r="BC51" s="313"/>
      <c r="BD51" s="421"/>
      <c r="BE51" s="422"/>
      <c r="BF51" s="81"/>
      <c r="BG51" s="81"/>
      <c r="BH51" s="81"/>
      <c r="BI51" s="81"/>
      <c r="BJ51" s="81"/>
      <c r="BK51" s="81"/>
      <c r="BL51" s="81"/>
      <c r="BM51" s="81"/>
      <c r="BN51" s="81"/>
      <c r="BO51" s="82"/>
      <c r="BP51" s="81"/>
      <c r="BQ51" s="82"/>
      <c r="BR51" s="82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/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</row>
    <row r="52" spans="1:195" s="87" customFormat="1" ht="20.25" customHeight="1">
      <c r="A52" s="299"/>
      <c r="B52" s="300"/>
      <c r="C52" s="301" t="s">
        <v>111</v>
      </c>
      <c r="D52" s="302"/>
      <c r="E52" s="302"/>
      <c r="F52" s="302"/>
      <c r="G52" s="302"/>
      <c r="H52" s="302"/>
      <c r="I52" s="302"/>
      <c r="J52" s="302"/>
      <c r="K52" s="302"/>
      <c r="L52" s="302"/>
      <c r="M52" s="302"/>
      <c r="N52" s="110">
        <f>COUNT(N38:N51)</f>
        <v>6</v>
      </c>
      <c r="O52" s="110">
        <f>COUNT(O38:O51)</f>
        <v>7</v>
      </c>
      <c r="P52" s="110">
        <f>COUNT(P38:P51)</f>
        <v>0</v>
      </c>
      <c r="Q52" s="85">
        <f>COUNT(Q38:Q51)</f>
        <v>0</v>
      </c>
      <c r="R52" s="303">
        <f>SUM(R38:R51)</f>
        <v>67</v>
      </c>
      <c r="S52" s="304"/>
      <c r="T52" s="305">
        <f>SUM(T38:T51)</f>
        <v>2010</v>
      </c>
      <c r="U52" s="306"/>
      <c r="V52" s="305">
        <f>SUM(V38:V51)</f>
        <v>360</v>
      </c>
      <c r="W52" s="306"/>
      <c r="X52" s="305">
        <f>SUM(X38:X51)</f>
        <v>180</v>
      </c>
      <c r="Y52" s="306"/>
      <c r="Z52" s="305">
        <f>SUM(Z38:Z51)</f>
        <v>180</v>
      </c>
      <c r="AA52" s="306"/>
      <c r="AB52" s="305">
        <f>SUM(AB38:AB51)</f>
        <v>0</v>
      </c>
      <c r="AC52" s="306"/>
      <c r="AD52" s="305">
        <f>SUM(AD38:AD51)</f>
        <v>100</v>
      </c>
      <c r="AE52" s="306"/>
      <c r="AF52" s="316">
        <f>SUM(AF38:AF51)</f>
        <v>180</v>
      </c>
      <c r="AG52" s="317"/>
      <c r="AH52" s="305">
        <f>SUM(AH38:AH51)</f>
        <v>1370</v>
      </c>
      <c r="AI52" s="318"/>
      <c r="AJ52" s="306">
        <f>SUM(AJ38:AJ51)</f>
        <v>160</v>
      </c>
      <c r="AK52" s="304"/>
      <c r="AL52" s="304"/>
      <c r="AM52" s="306">
        <f>SUM(AM38:AM51)</f>
        <v>200</v>
      </c>
      <c r="AN52" s="304"/>
      <c r="AO52" s="304"/>
      <c r="AP52" s="306">
        <f>SUM(AP38:AP51)</f>
        <v>0</v>
      </c>
      <c r="AQ52" s="304"/>
      <c r="AR52" s="304"/>
      <c r="AS52" s="306"/>
      <c r="AT52" s="304"/>
      <c r="AU52" s="304"/>
      <c r="AV52" s="306"/>
      <c r="AW52" s="304"/>
      <c r="AX52" s="304"/>
      <c r="AY52" s="306"/>
      <c r="AZ52" s="304"/>
      <c r="BA52" s="304"/>
      <c r="BB52" s="423"/>
      <c r="BC52" s="304"/>
      <c r="BD52" s="423"/>
      <c r="BE52" s="424"/>
      <c r="BF52" s="47"/>
      <c r="BG52" s="47"/>
      <c r="BH52" s="47"/>
      <c r="BI52" s="47"/>
      <c r="BJ52" s="47"/>
      <c r="BK52" s="47"/>
      <c r="BL52" s="47"/>
      <c r="BM52" s="47"/>
      <c r="BN52" s="47"/>
      <c r="BO52" s="86"/>
      <c r="BP52" s="47"/>
      <c r="BQ52" s="86"/>
      <c r="BR52" s="86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  <c r="DB52" s="47"/>
      <c r="DC52" s="47"/>
      <c r="DD52" s="47"/>
      <c r="DE52" s="47"/>
      <c r="DF52" s="47"/>
      <c r="DG52" s="47"/>
      <c r="DH52" s="47"/>
      <c r="DI52" s="47"/>
      <c r="DJ52" s="47"/>
      <c r="DK52" s="47"/>
      <c r="DL52" s="47"/>
      <c r="DM52" s="47"/>
      <c r="DN52" s="47"/>
      <c r="DO52" s="47"/>
      <c r="DP52" s="47"/>
      <c r="DQ52" s="47"/>
      <c r="DR52" s="47"/>
      <c r="DS52" s="47"/>
      <c r="DT52" s="47"/>
      <c r="DU52" s="47"/>
      <c r="DV52" s="47"/>
      <c r="DW52" s="47"/>
      <c r="DX52" s="47"/>
      <c r="DY52" s="47"/>
      <c r="DZ52" s="47"/>
      <c r="EA52" s="47"/>
      <c r="EB52" s="47"/>
      <c r="EC52" s="47"/>
      <c r="ED52" s="47"/>
      <c r="EE52" s="47"/>
      <c r="EF52" s="47"/>
      <c r="EG52" s="47"/>
      <c r="EH52" s="47"/>
      <c r="EI52" s="47"/>
      <c r="EJ52" s="47"/>
      <c r="EK52" s="47"/>
      <c r="EL52" s="47"/>
      <c r="EM52" s="47"/>
      <c r="EN52" s="47"/>
      <c r="EO52" s="47"/>
      <c r="EP52" s="47"/>
      <c r="EQ52" s="47"/>
      <c r="ER52" s="47"/>
      <c r="ES52" s="47"/>
      <c r="ET52" s="47"/>
      <c r="EU52" s="47"/>
      <c r="EV52" s="47"/>
      <c r="EW52" s="47"/>
      <c r="EX52" s="47"/>
      <c r="EY52" s="47"/>
      <c r="EZ52" s="47"/>
      <c r="FA52" s="47"/>
      <c r="FB52" s="47"/>
      <c r="FC52" s="47"/>
      <c r="FD52" s="47"/>
      <c r="FE52" s="47"/>
      <c r="FF52" s="47"/>
      <c r="FG52" s="47"/>
      <c r="FH52" s="47"/>
      <c r="FI52" s="47"/>
      <c r="FJ52" s="47"/>
      <c r="FK52" s="47"/>
      <c r="FL52" s="47"/>
      <c r="FM52" s="47"/>
      <c r="FN52" s="47"/>
      <c r="FO52" s="47"/>
      <c r="FP52" s="47"/>
      <c r="FQ52" s="47"/>
      <c r="FR52" s="47"/>
      <c r="FS52" s="47"/>
      <c r="FT52" s="47"/>
    </row>
    <row r="53" spans="1:195" s="88" customFormat="1" ht="37.5" customHeight="1">
      <c r="A53" s="283" t="s">
        <v>110</v>
      </c>
      <c r="B53" s="283"/>
      <c r="C53" s="283"/>
      <c r="D53" s="283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3"/>
      <c r="AJ53" s="283"/>
      <c r="AK53" s="283"/>
      <c r="AL53" s="283"/>
      <c r="AM53" s="283"/>
      <c r="AN53" s="283"/>
      <c r="AO53" s="283"/>
      <c r="AP53" s="283"/>
      <c r="AQ53" s="283"/>
      <c r="AR53" s="283"/>
      <c r="AS53" s="283"/>
      <c r="AT53" s="283"/>
      <c r="AU53" s="283"/>
      <c r="AV53" s="283"/>
      <c r="AW53" s="283"/>
      <c r="AX53" s="283"/>
      <c r="AY53" s="283"/>
      <c r="AZ53" s="283"/>
      <c r="BA53" s="283"/>
      <c r="BB53" s="283"/>
      <c r="BC53" s="283"/>
      <c r="BD53" s="283"/>
      <c r="BE53" s="283"/>
      <c r="BF53" s="47"/>
      <c r="BG53" s="47"/>
      <c r="BH53" s="47"/>
      <c r="BI53" s="47"/>
      <c r="BJ53" s="47"/>
      <c r="BK53" s="47"/>
      <c r="BL53" s="47"/>
      <c r="BM53" s="47"/>
      <c r="BN53" s="47"/>
      <c r="BO53" s="86"/>
      <c r="BP53" s="47"/>
      <c r="BQ53" s="86"/>
      <c r="BR53" s="86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  <c r="DB53" s="47"/>
      <c r="DC53" s="47"/>
      <c r="DD53" s="47"/>
      <c r="DE53" s="47"/>
      <c r="DF53" s="47"/>
      <c r="DG53" s="47"/>
      <c r="DH53" s="47"/>
      <c r="DI53" s="47"/>
      <c r="DJ53" s="47"/>
      <c r="DK53" s="47"/>
      <c r="DL53" s="47"/>
      <c r="DM53" s="47"/>
      <c r="DN53" s="47"/>
      <c r="DO53" s="47"/>
      <c r="DP53" s="47"/>
      <c r="DQ53" s="47"/>
      <c r="DR53" s="47"/>
      <c r="DS53" s="47"/>
      <c r="DT53" s="47"/>
      <c r="DU53" s="47"/>
      <c r="DV53" s="47"/>
      <c r="DW53" s="47"/>
      <c r="DX53" s="47"/>
      <c r="DY53" s="47"/>
      <c r="DZ53" s="47"/>
      <c r="EA53" s="47"/>
      <c r="EB53" s="47"/>
      <c r="EC53" s="47"/>
      <c r="ED53" s="47"/>
      <c r="EE53" s="47"/>
      <c r="EF53" s="47"/>
      <c r="EG53" s="47"/>
      <c r="EH53" s="47"/>
      <c r="EI53" s="47"/>
      <c r="EJ53" s="47"/>
      <c r="EK53" s="47"/>
      <c r="EL53" s="47"/>
      <c r="EM53" s="47"/>
      <c r="EN53" s="47"/>
      <c r="EO53" s="47"/>
      <c r="EP53" s="47"/>
      <c r="EQ53" s="47"/>
      <c r="ER53" s="47"/>
      <c r="ES53" s="47"/>
      <c r="ET53" s="47"/>
      <c r="EU53" s="47"/>
      <c r="EV53" s="47"/>
      <c r="EW53" s="47"/>
      <c r="EX53" s="47"/>
      <c r="EY53" s="47"/>
      <c r="EZ53" s="47"/>
      <c r="FA53" s="47"/>
      <c r="FB53" s="47"/>
      <c r="FC53" s="47"/>
      <c r="FD53" s="47"/>
      <c r="FE53" s="47"/>
      <c r="FF53" s="47"/>
      <c r="FG53" s="47"/>
      <c r="FH53" s="47"/>
      <c r="FI53" s="47"/>
      <c r="FJ53" s="47"/>
      <c r="FK53" s="47"/>
      <c r="FL53" s="47"/>
      <c r="FM53" s="47"/>
      <c r="FN53" s="47"/>
      <c r="FO53" s="47"/>
      <c r="FP53" s="47"/>
      <c r="FQ53" s="47"/>
      <c r="FR53" s="47"/>
      <c r="FS53" s="47"/>
      <c r="FT53" s="47"/>
    </row>
    <row r="54" spans="1:195" s="87" customFormat="1" ht="18">
      <c r="A54" s="284" t="s">
        <v>23</v>
      </c>
      <c r="B54" s="285"/>
      <c r="C54" s="286" t="s">
        <v>113</v>
      </c>
      <c r="D54" s="287"/>
      <c r="E54" s="287"/>
      <c r="F54" s="287"/>
      <c r="G54" s="287"/>
      <c r="H54" s="287"/>
      <c r="I54" s="287"/>
      <c r="J54" s="287"/>
      <c r="K54" s="287"/>
      <c r="L54" s="287"/>
      <c r="M54" s="288"/>
      <c r="N54" s="89"/>
      <c r="O54" s="90">
        <v>2</v>
      </c>
      <c r="P54" s="90"/>
      <c r="Q54" s="91"/>
      <c r="R54" s="289">
        <v>6</v>
      </c>
      <c r="S54" s="290"/>
      <c r="T54" s="290">
        <f>30*R54</f>
        <v>180</v>
      </c>
      <c r="U54" s="290"/>
      <c r="V54" s="290">
        <f>R54*8</f>
        <v>48</v>
      </c>
      <c r="W54" s="290"/>
      <c r="X54" s="290">
        <v>24</v>
      </c>
      <c r="Y54" s="290"/>
      <c r="Z54" s="290">
        <v>24</v>
      </c>
      <c r="AA54" s="290"/>
      <c r="AB54" s="290"/>
      <c r="AC54" s="290"/>
      <c r="AD54" s="290"/>
      <c r="AE54" s="290"/>
      <c r="AF54" s="290">
        <f>30*COUNT(N54)</f>
        <v>0</v>
      </c>
      <c r="AG54" s="290"/>
      <c r="AH54" s="290">
        <f>T54-V54-AD54-AF54</f>
        <v>132</v>
      </c>
      <c r="AI54" s="291"/>
      <c r="AJ54" s="292"/>
      <c r="AK54" s="293"/>
      <c r="AL54" s="293"/>
      <c r="AM54" s="293">
        <v>48</v>
      </c>
      <c r="AN54" s="293"/>
      <c r="AO54" s="293"/>
      <c r="AP54" s="293"/>
      <c r="AQ54" s="293"/>
      <c r="AR54" s="293"/>
      <c r="AS54" s="293"/>
      <c r="AT54" s="293"/>
      <c r="AU54" s="315"/>
      <c r="AV54" s="292"/>
      <c r="AW54" s="293"/>
      <c r="AX54" s="293"/>
      <c r="AY54" s="293"/>
      <c r="AZ54" s="293"/>
      <c r="BA54" s="293"/>
      <c r="BB54" s="293"/>
      <c r="BC54" s="293"/>
      <c r="BD54" s="297"/>
      <c r="BE54" s="298"/>
      <c r="BF54" s="47"/>
      <c r="BG54" s="47"/>
      <c r="BH54" s="47"/>
      <c r="BI54" s="47"/>
      <c r="BJ54" s="47"/>
      <c r="BK54" s="47"/>
      <c r="BL54" s="47"/>
      <c r="BM54" s="47"/>
      <c r="BN54" s="47"/>
      <c r="BO54" s="86"/>
      <c r="BP54" s="47"/>
      <c r="BQ54" s="86"/>
      <c r="BR54" s="86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  <c r="CV54" s="47"/>
      <c r="CW54" s="47"/>
      <c r="CX54" s="47"/>
      <c r="CY54" s="47"/>
      <c r="CZ54" s="47"/>
      <c r="DA54" s="47"/>
      <c r="DB54" s="47"/>
      <c r="DC54" s="47"/>
      <c r="DD54" s="47"/>
      <c r="DE54" s="47"/>
      <c r="DF54" s="47"/>
      <c r="DG54" s="47"/>
      <c r="DH54" s="47"/>
      <c r="DI54" s="47"/>
      <c r="DJ54" s="47"/>
      <c r="DK54" s="47"/>
      <c r="DL54" s="47"/>
      <c r="DM54" s="47"/>
      <c r="DN54" s="47"/>
      <c r="DO54" s="47"/>
      <c r="DP54" s="47"/>
      <c r="DQ54" s="47"/>
      <c r="DR54" s="47"/>
      <c r="DS54" s="47"/>
      <c r="DT54" s="47"/>
      <c r="DU54" s="47"/>
      <c r="DV54" s="47"/>
      <c r="DW54" s="47"/>
      <c r="DX54" s="47"/>
      <c r="DY54" s="47"/>
      <c r="DZ54" s="47"/>
      <c r="EA54" s="47"/>
      <c r="EB54" s="47"/>
      <c r="EC54" s="47"/>
      <c r="ED54" s="47"/>
      <c r="EE54" s="47"/>
      <c r="EF54" s="47"/>
      <c r="EG54" s="47"/>
      <c r="EH54" s="47"/>
      <c r="EI54" s="47"/>
      <c r="EJ54" s="47"/>
      <c r="EK54" s="47"/>
      <c r="EL54" s="47"/>
      <c r="EM54" s="47"/>
      <c r="EN54" s="47"/>
      <c r="EO54" s="47"/>
      <c r="EP54" s="47"/>
      <c r="EQ54" s="47"/>
      <c r="ER54" s="47"/>
      <c r="ES54" s="47"/>
      <c r="ET54" s="47"/>
      <c r="EU54" s="47"/>
      <c r="EV54" s="47"/>
      <c r="EW54" s="47"/>
      <c r="EX54" s="47"/>
      <c r="EY54" s="47"/>
      <c r="EZ54" s="47"/>
      <c r="FA54" s="47"/>
      <c r="FB54" s="47"/>
      <c r="FC54" s="47"/>
      <c r="FD54" s="47"/>
      <c r="FE54" s="47"/>
      <c r="FF54" s="47"/>
      <c r="FG54" s="47"/>
      <c r="FH54" s="47"/>
      <c r="FI54" s="47"/>
      <c r="FJ54" s="47"/>
      <c r="FK54" s="47"/>
      <c r="FL54" s="47"/>
      <c r="FM54" s="47"/>
      <c r="FN54" s="47"/>
      <c r="FO54" s="47"/>
      <c r="FP54" s="47"/>
      <c r="FQ54" s="47"/>
      <c r="FR54" s="47"/>
      <c r="FS54" s="47"/>
      <c r="FT54" s="47"/>
    </row>
    <row r="55" spans="1:195" s="87" customFormat="1" ht="18.75" customHeight="1">
      <c r="A55" s="275" t="s">
        <v>24</v>
      </c>
      <c r="B55" s="276"/>
      <c r="C55" s="294" t="s">
        <v>114</v>
      </c>
      <c r="D55" s="295"/>
      <c r="E55" s="295"/>
      <c r="F55" s="295"/>
      <c r="G55" s="295"/>
      <c r="H55" s="295"/>
      <c r="I55" s="295"/>
      <c r="J55" s="295"/>
      <c r="K55" s="295"/>
      <c r="L55" s="295"/>
      <c r="M55" s="296"/>
      <c r="N55" s="92"/>
      <c r="O55" s="93">
        <v>2</v>
      </c>
      <c r="P55" s="93"/>
      <c r="Q55" s="94"/>
      <c r="R55" s="280">
        <v>6</v>
      </c>
      <c r="S55" s="144"/>
      <c r="T55" s="144">
        <f>30*R55</f>
        <v>180</v>
      </c>
      <c r="U55" s="144"/>
      <c r="V55" s="144">
        <f t="shared" ref="V55:V58" si="16">R55*8</f>
        <v>48</v>
      </c>
      <c r="W55" s="144"/>
      <c r="X55" s="144">
        <v>24</v>
      </c>
      <c r="Y55" s="144"/>
      <c r="Z55" s="144">
        <v>24</v>
      </c>
      <c r="AA55" s="144"/>
      <c r="AB55" s="144"/>
      <c r="AC55" s="144"/>
      <c r="AD55" s="282"/>
      <c r="AE55" s="282"/>
      <c r="AF55" s="144">
        <f>30*COUNT(N55)</f>
        <v>0</v>
      </c>
      <c r="AG55" s="144"/>
      <c r="AH55" s="144">
        <f>T55-V55-AD55-AF55</f>
        <v>132</v>
      </c>
      <c r="AI55" s="176"/>
      <c r="AJ55" s="146"/>
      <c r="AK55" s="146"/>
      <c r="AL55" s="143"/>
      <c r="AM55" s="145">
        <v>48</v>
      </c>
      <c r="AN55" s="146"/>
      <c r="AO55" s="143"/>
      <c r="AP55" s="145"/>
      <c r="AQ55" s="146"/>
      <c r="AR55" s="143"/>
      <c r="AS55" s="254"/>
      <c r="AT55" s="255"/>
      <c r="AU55" s="256"/>
      <c r="AV55" s="257"/>
      <c r="AW55" s="258"/>
      <c r="AX55" s="258"/>
      <c r="AY55" s="254"/>
      <c r="AZ55" s="255"/>
      <c r="BA55" s="257"/>
      <c r="BB55" s="254"/>
      <c r="BC55" s="257"/>
      <c r="BD55" s="272"/>
      <c r="BE55" s="273"/>
      <c r="BF55" s="81"/>
      <c r="BG55" s="81"/>
      <c r="BH55" s="81"/>
      <c r="BI55" s="81"/>
      <c r="BJ55" s="81"/>
      <c r="BK55" s="81"/>
      <c r="BL55" s="81"/>
      <c r="BM55" s="81"/>
      <c r="BN55" s="81"/>
      <c r="BO55" s="82"/>
      <c r="BP55" s="81"/>
      <c r="BQ55" s="82"/>
      <c r="BR55" s="82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</row>
    <row r="56" spans="1:195" s="47" customFormat="1" ht="19.5" customHeight="1">
      <c r="A56" s="275" t="s">
        <v>25</v>
      </c>
      <c r="B56" s="276"/>
      <c r="C56" s="277" t="s">
        <v>115</v>
      </c>
      <c r="D56" s="278"/>
      <c r="E56" s="278"/>
      <c r="F56" s="278"/>
      <c r="G56" s="278"/>
      <c r="H56" s="278"/>
      <c r="I56" s="278"/>
      <c r="J56" s="278"/>
      <c r="K56" s="278"/>
      <c r="L56" s="278"/>
      <c r="M56" s="279"/>
      <c r="N56" s="49"/>
      <c r="O56" s="45">
        <v>2</v>
      </c>
      <c r="P56" s="45"/>
      <c r="Q56" s="46"/>
      <c r="R56" s="280">
        <v>3</v>
      </c>
      <c r="S56" s="144"/>
      <c r="T56" s="144">
        <f>30*R56</f>
        <v>90</v>
      </c>
      <c r="U56" s="144"/>
      <c r="V56" s="144">
        <f t="shared" si="16"/>
        <v>24</v>
      </c>
      <c r="W56" s="144"/>
      <c r="X56" s="144">
        <v>12</v>
      </c>
      <c r="Y56" s="144"/>
      <c r="Z56" s="144">
        <v>12</v>
      </c>
      <c r="AA56" s="144"/>
      <c r="AB56" s="144"/>
      <c r="AC56" s="144"/>
      <c r="AD56" s="281"/>
      <c r="AE56" s="281"/>
      <c r="AF56" s="144">
        <f>30*COUNT(N56)</f>
        <v>0</v>
      </c>
      <c r="AG56" s="144"/>
      <c r="AH56" s="144">
        <f>T56-V56-AD56-AF56</f>
        <v>66</v>
      </c>
      <c r="AI56" s="176"/>
      <c r="AJ56" s="143"/>
      <c r="AK56" s="144"/>
      <c r="AL56" s="144"/>
      <c r="AM56" s="144">
        <v>24</v>
      </c>
      <c r="AN56" s="144"/>
      <c r="AO56" s="144"/>
      <c r="AP56" s="144"/>
      <c r="AQ56" s="144"/>
      <c r="AR56" s="145"/>
      <c r="AS56" s="254"/>
      <c r="AT56" s="255"/>
      <c r="AU56" s="256"/>
      <c r="AV56" s="257"/>
      <c r="AW56" s="258"/>
      <c r="AX56" s="258"/>
      <c r="AY56" s="254"/>
      <c r="AZ56" s="255"/>
      <c r="BA56" s="257"/>
      <c r="BB56" s="254"/>
      <c r="BC56" s="257"/>
      <c r="BD56" s="272"/>
      <c r="BE56" s="273"/>
      <c r="BF56" s="48"/>
    </row>
    <row r="57" spans="1:195" s="47" customFormat="1" ht="22.5" customHeight="1">
      <c r="A57" s="275" t="s">
        <v>26</v>
      </c>
      <c r="B57" s="276"/>
      <c r="C57" s="277" t="s">
        <v>115</v>
      </c>
      <c r="D57" s="278"/>
      <c r="E57" s="278"/>
      <c r="F57" s="278"/>
      <c r="G57" s="278"/>
      <c r="H57" s="278"/>
      <c r="I57" s="278"/>
      <c r="J57" s="278"/>
      <c r="K57" s="278"/>
      <c r="L57" s="278"/>
      <c r="M57" s="279"/>
      <c r="N57" s="49"/>
      <c r="O57" s="45">
        <v>2</v>
      </c>
      <c r="P57" s="45"/>
      <c r="Q57" s="46"/>
      <c r="R57" s="280">
        <v>3</v>
      </c>
      <c r="S57" s="144"/>
      <c r="T57" s="147">
        <f>30*R57</f>
        <v>90</v>
      </c>
      <c r="U57" s="147"/>
      <c r="V57" s="144">
        <f t="shared" si="16"/>
        <v>24</v>
      </c>
      <c r="W57" s="144"/>
      <c r="X57" s="147">
        <v>12</v>
      </c>
      <c r="Y57" s="147"/>
      <c r="Z57" s="147">
        <v>12</v>
      </c>
      <c r="AA57" s="147"/>
      <c r="AB57" s="147"/>
      <c r="AC57" s="270"/>
      <c r="AD57" s="271"/>
      <c r="AE57" s="271"/>
      <c r="AF57" s="143">
        <f>30*COUNT(N57)</f>
        <v>0</v>
      </c>
      <c r="AG57" s="144"/>
      <c r="AH57" s="144">
        <f>T57-V57-AD57-AF57</f>
        <v>66</v>
      </c>
      <c r="AI57" s="176"/>
      <c r="AJ57" s="143"/>
      <c r="AK57" s="144"/>
      <c r="AL57" s="144"/>
      <c r="AM57" s="144">
        <v>24</v>
      </c>
      <c r="AN57" s="144"/>
      <c r="AO57" s="144"/>
      <c r="AP57" s="144"/>
      <c r="AQ57" s="144"/>
      <c r="AR57" s="145"/>
      <c r="AS57" s="254"/>
      <c r="AT57" s="255"/>
      <c r="AU57" s="256"/>
      <c r="AV57" s="257"/>
      <c r="AW57" s="258"/>
      <c r="AX57" s="258"/>
      <c r="AY57" s="254"/>
      <c r="AZ57" s="255"/>
      <c r="BA57" s="257"/>
      <c r="BB57" s="254"/>
      <c r="BC57" s="257"/>
      <c r="BD57" s="272"/>
      <c r="BE57" s="273"/>
      <c r="BF57" s="48"/>
    </row>
    <row r="58" spans="1:195" s="47" customFormat="1" ht="20.25" customHeight="1">
      <c r="A58" s="433" t="s">
        <v>27</v>
      </c>
      <c r="B58" s="434"/>
      <c r="C58" s="435" t="s">
        <v>115</v>
      </c>
      <c r="D58" s="436"/>
      <c r="E58" s="436"/>
      <c r="F58" s="436"/>
      <c r="G58" s="436"/>
      <c r="H58" s="436"/>
      <c r="I58" s="436"/>
      <c r="J58" s="436"/>
      <c r="K58" s="436"/>
      <c r="L58" s="436"/>
      <c r="M58" s="437"/>
      <c r="N58" s="56"/>
      <c r="O58" s="54">
        <v>3</v>
      </c>
      <c r="P58" s="54"/>
      <c r="Q58" s="55"/>
      <c r="R58" s="438">
        <v>5</v>
      </c>
      <c r="S58" s="274"/>
      <c r="T58" s="425">
        <f>30*R58</f>
        <v>150</v>
      </c>
      <c r="U58" s="425"/>
      <c r="V58" s="274">
        <f t="shared" si="16"/>
        <v>40</v>
      </c>
      <c r="W58" s="274"/>
      <c r="X58" s="425">
        <v>20</v>
      </c>
      <c r="Y58" s="425"/>
      <c r="Z58" s="425">
        <v>20</v>
      </c>
      <c r="AA58" s="425"/>
      <c r="AB58" s="274"/>
      <c r="AC58" s="274"/>
      <c r="AD58" s="426"/>
      <c r="AE58" s="426"/>
      <c r="AF58" s="427">
        <f>30*COUNT(N58)</f>
        <v>0</v>
      </c>
      <c r="AG58" s="427"/>
      <c r="AH58" s="425">
        <f>T58-V58-AD58-AF58</f>
        <v>110</v>
      </c>
      <c r="AI58" s="428"/>
      <c r="AJ58" s="257"/>
      <c r="AK58" s="258"/>
      <c r="AL58" s="258"/>
      <c r="AM58" s="258"/>
      <c r="AN58" s="258"/>
      <c r="AO58" s="258"/>
      <c r="AP58" s="258">
        <v>40</v>
      </c>
      <c r="AQ58" s="258"/>
      <c r="AR58" s="254"/>
      <c r="AS58" s="254"/>
      <c r="AT58" s="255"/>
      <c r="AU58" s="256"/>
      <c r="AV58" s="257"/>
      <c r="AW58" s="258"/>
      <c r="AX58" s="258"/>
      <c r="AY58" s="254"/>
      <c r="AZ58" s="255"/>
      <c r="BA58" s="257"/>
      <c r="BB58" s="254"/>
      <c r="BC58" s="257"/>
      <c r="BD58" s="272"/>
      <c r="BE58" s="273"/>
      <c r="BF58" s="48"/>
    </row>
    <row r="59" spans="1:195" s="88" customFormat="1" ht="21.75" customHeight="1">
      <c r="A59" s="430"/>
      <c r="B59" s="431"/>
      <c r="C59" s="432" t="s">
        <v>112</v>
      </c>
      <c r="D59" s="432"/>
      <c r="E59" s="432"/>
      <c r="F59" s="432"/>
      <c r="G59" s="432"/>
      <c r="H59" s="432"/>
      <c r="I59" s="432"/>
      <c r="J59" s="432"/>
      <c r="K59" s="432"/>
      <c r="L59" s="432"/>
      <c r="M59" s="432"/>
      <c r="N59" s="95">
        <f>COUNT(N54:N58)</f>
        <v>0</v>
      </c>
      <c r="O59" s="95">
        <f>COUNT(O54:O58)</f>
        <v>5</v>
      </c>
      <c r="P59" s="95"/>
      <c r="Q59" s="96"/>
      <c r="R59" s="265">
        <f>SUM(R54:R58)</f>
        <v>23</v>
      </c>
      <c r="S59" s="266"/>
      <c r="T59" s="265">
        <f t="shared" ref="T59" si="17">SUM(T54:T58)</f>
        <v>690</v>
      </c>
      <c r="U59" s="266"/>
      <c r="V59" s="265">
        <f t="shared" ref="V59" si="18">SUM(V54:V58)</f>
        <v>184</v>
      </c>
      <c r="W59" s="266"/>
      <c r="X59" s="265">
        <f t="shared" ref="X59" si="19">SUM(X54:X58)</f>
        <v>92</v>
      </c>
      <c r="Y59" s="266"/>
      <c r="Z59" s="265">
        <f t="shared" ref="Z59" si="20">SUM(Z54:Z58)</f>
        <v>92</v>
      </c>
      <c r="AA59" s="266"/>
      <c r="AB59" s="265">
        <f t="shared" ref="AB59" si="21">SUM(AB54:AB58)</f>
        <v>0</v>
      </c>
      <c r="AC59" s="266"/>
      <c r="AD59" s="265">
        <f t="shared" ref="AD59" si="22">SUM(AD54:AD58)</f>
        <v>0</v>
      </c>
      <c r="AE59" s="266"/>
      <c r="AF59" s="265">
        <f t="shared" ref="AF59" si="23">SUM(AF54:AF58)</f>
        <v>0</v>
      </c>
      <c r="AG59" s="266"/>
      <c r="AH59" s="265">
        <f>SUM(AH54:AH58)</f>
        <v>506</v>
      </c>
      <c r="AI59" s="266"/>
      <c r="AJ59" s="267">
        <f>SUM(AJ54:AJ58)</f>
        <v>0</v>
      </c>
      <c r="AK59" s="252"/>
      <c r="AL59" s="253"/>
      <c r="AM59" s="251">
        <f>SUM(AM54:AM58)</f>
        <v>144</v>
      </c>
      <c r="AN59" s="252"/>
      <c r="AO59" s="253"/>
      <c r="AP59" s="252">
        <f>SUM(AP54:AP58)</f>
        <v>40</v>
      </c>
      <c r="AQ59" s="252"/>
      <c r="AR59" s="253"/>
      <c r="AS59" s="253"/>
      <c r="AT59" s="237"/>
      <c r="AU59" s="237"/>
      <c r="AV59" s="253"/>
      <c r="AW59" s="237"/>
      <c r="AX59" s="237"/>
      <c r="AY59" s="253"/>
      <c r="AZ59" s="237"/>
      <c r="BA59" s="237"/>
      <c r="BB59" s="237"/>
      <c r="BC59" s="237"/>
      <c r="BD59" s="237"/>
      <c r="BE59" s="440"/>
      <c r="BF59" s="47"/>
      <c r="BG59" s="47"/>
      <c r="BH59" s="47"/>
      <c r="BI59" s="47"/>
      <c r="BJ59" s="47"/>
      <c r="BK59" s="47"/>
      <c r="BL59" s="47"/>
      <c r="BM59" s="47"/>
      <c r="BN59" s="47"/>
      <c r="BO59" s="86"/>
      <c r="BP59" s="47"/>
      <c r="BQ59" s="86"/>
      <c r="BR59" s="86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/>
      <c r="CR59" s="47"/>
      <c r="CS59" s="47"/>
      <c r="CT59" s="47"/>
      <c r="CU59" s="47"/>
      <c r="CV59" s="47"/>
      <c r="CW59" s="47"/>
      <c r="CX59" s="47"/>
      <c r="CY59" s="47"/>
      <c r="CZ59" s="47"/>
      <c r="DA59" s="47"/>
      <c r="DB59" s="47"/>
      <c r="DC59" s="47"/>
      <c r="DD59" s="47"/>
      <c r="DE59" s="47"/>
      <c r="DF59" s="47"/>
      <c r="DG59" s="47"/>
      <c r="DH59" s="47"/>
      <c r="DI59" s="47"/>
      <c r="DJ59" s="47"/>
      <c r="DK59" s="47"/>
      <c r="DL59" s="47"/>
      <c r="DM59" s="47"/>
      <c r="DN59" s="47"/>
      <c r="DO59" s="47"/>
      <c r="DP59" s="47"/>
      <c r="DQ59" s="47"/>
      <c r="DR59" s="47"/>
      <c r="DS59" s="47"/>
      <c r="DT59" s="47"/>
      <c r="DU59" s="47"/>
      <c r="DV59" s="47"/>
      <c r="DW59" s="47"/>
      <c r="DX59" s="47"/>
      <c r="DY59" s="47"/>
      <c r="DZ59" s="47"/>
      <c r="EA59" s="47"/>
      <c r="EB59" s="47"/>
      <c r="EC59" s="47"/>
      <c r="ED59" s="47"/>
      <c r="EE59" s="47"/>
      <c r="EF59" s="47"/>
      <c r="EG59" s="47"/>
      <c r="EH59" s="47"/>
      <c r="EI59" s="47"/>
      <c r="EJ59" s="47"/>
      <c r="EK59" s="47"/>
      <c r="EL59" s="47"/>
      <c r="EM59" s="47"/>
      <c r="EN59" s="47"/>
      <c r="EO59" s="47"/>
      <c r="EP59" s="47"/>
      <c r="EQ59" s="47"/>
      <c r="ER59" s="47"/>
      <c r="ES59" s="47"/>
      <c r="ET59" s="47"/>
      <c r="EU59" s="47"/>
      <c r="EV59" s="47"/>
      <c r="EW59" s="47"/>
      <c r="EX59" s="47"/>
      <c r="EY59" s="47"/>
      <c r="EZ59" s="47"/>
      <c r="FA59" s="47"/>
      <c r="FB59" s="47"/>
      <c r="FC59" s="47"/>
      <c r="FD59" s="47"/>
      <c r="FE59" s="47"/>
      <c r="FF59" s="47"/>
      <c r="FG59" s="47"/>
      <c r="FH59" s="47"/>
      <c r="FI59" s="47"/>
      <c r="FJ59" s="47"/>
      <c r="FK59" s="47"/>
      <c r="FL59" s="47"/>
      <c r="FM59" s="47"/>
      <c r="FN59" s="47"/>
      <c r="FO59" s="47"/>
      <c r="FP59" s="47"/>
      <c r="FQ59" s="47"/>
      <c r="FR59" s="47"/>
      <c r="FS59" s="47"/>
      <c r="FT59" s="47"/>
    </row>
    <row r="60" spans="1:195" s="20" customFormat="1" ht="20.25" customHeight="1" thickBot="1">
      <c r="A60" s="259" t="s">
        <v>116</v>
      </c>
      <c r="B60" s="260"/>
      <c r="C60" s="260"/>
      <c r="D60" s="260"/>
      <c r="E60" s="260"/>
      <c r="F60" s="260"/>
      <c r="G60" s="260"/>
      <c r="H60" s="260"/>
      <c r="I60" s="260"/>
      <c r="J60" s="260"/>
      <c r="K60" s="260"/>
      <c r="L60" s="260"/>
      <c r="M60" s="261"/>
      <c r="N60" s="39">
        <f>N52+N59</f>
        <v>6</v>
      </c>
      <c r="O60" s="39">
        <f>O52+O59</f>
        <v>12</v>
      </c>
      <c r="P60" s="41">
        <f>P52+P59</f>
        <v>0</v>
      </c>
      <c r="Q60" s="40">
        <f>Q52+Q59</f>
        <v>0</v>
      </c>
      <c r="R60" s="174">
        <f>R52+R59</f>
        <v>90</v>
      </c>
      <c r="S60" s="175"/>
      <c r="T60" s="262">
        <f>T52+T59</f>
        <v>2700</v>
      </c>
      <c r="U60" s="263"/>
      <c r="V60" s="262">
        <f>V52+V59</f>
        <v>544</v>
      </c>
      <c r="W60" s="263"/>
      <c r="X60" s="262">
        <f>X52+X59</f>
        <v>272</v>
      </c>
      <c r="Y60" s="263"/>
      <c r="Z60" s="262">
        <f>Z52+Z59</f>
        <v>272</v>
      </c>
      <c r="AA60" s="263"/>
      <c r="AB60" s="262">
        <f>AB52+AB59</f>
        <v>0</v>
      </c>
      <c r="AC60" s="263"/>
      <c r="AD60" s="262">
        <f>AD52+AD59</f>
        <v>100</v>
      </c>
      <c r="AE60" s="263"/>
      <c r="AF60" s="262">
        <f>AF52+AF59</f>
        <v>180</v>
      </c>
      <c r="AG60" s="263"/>
      <c r="AH60" s="174">
        <f>AH52+AH59</f>
        <v>1876</v>
      </c>
      <c r="AI60" s="175"/>
      <c r="AJ60" s="441">
        <f>AJ52+AJ59</f>
        <v>160</v>
      </c>
      <c r="AK60" s="268"/>
      <c r="AL60" s="268"/>
      <c r="AM60" s="268">
        <f>AM52+AM59</f>
        <v>344</v>
      </c>
      <c r="AN60" s="268"/>
      <c r="AO60" s="268"/>
      <c r="AP60" s="268">
        <f>AP52+AP59</f>
        <v>40</v>
      </c>
      <c r="AQ60" s="268"/>
      <c r="AR60" s="268"/>
      <c r="AS60" s="268"/>
      <c r="AT60" s="268"/>
      <c r="AU60" s="269"/>
      <c r="AV60" s="264"/>
      <c r="AW60" s="264"/>
      <c r="AX60" s="264"/>
      <c r="AY60" s="264"/>
      <c r="AZ60" s="264"/>
      <c r="BA60" s="264"/>
      <c r="BB60" s="264"/>
      <c r="BC60" s="264"/>
      <c r="BD60" s="264"/>
      <c r="BE60" s="439"/>
      <c r="BF60" s="38"/>
      <c r="BG60" s="38"/>
      <c r="BH60" s="38"/>
      <c r="BI60" s="38"/>
      <c r="BJ60" s="38"/>
      <c r="BK60" s="38"/>
      <c r="BL60" s="38"/>
      <c r="BM60" s="38"/>
      <c r="BN60" s="38"/>
      <c r="BO60" s="33"/>
      <c r="BP60" s="38"/>
      <c r="BQ60" s="33"/>
      <c r="BR60" s="33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</row>
    <row r="61" spans="1:195" s="20" customFormat="1" ht="21.75" hidden="1" customHeight="1">
      <c r="A61" s="167" t="s">
        <v>28</v>
      </c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9"/>
      <c r="AJ61" s="170"/>
      <c r="AK61" s="171"/>
      <c r="AL61" s="171"/>
      <c r="AM61" s="171"/>
      <c r="AN61" s="171"/>
      <c r="AO61" s="171"/>
      <c r="AP61" s="171"/>
      <c r="AQ61" s="171"/>
      <c r="AR61" s="171"/>
      <c r="AS61" s="171"/>
      <c r="AT61" s="171"/>
      <c r="AU61" s="171"/>
      <c r="AV61" s="171"/>
      <c r="AW61" s="171"/>
      <c r="AX61" s="171"/>
      <c r="AY61" s="249"/>
      <c r="AZ61" s="250"/>
      <c r="BA61" s="250"/>
      <c r="BB61" s="171"/>
      <c r="BC61" s="171"/>
      <c r="BD61" s="231"/>
      <c r="BE61" s="232"/>
      <c r="BF61" s="38"/>
      <c r="BG61" s="38"/>
      <c r="BH61" s="38"/>
      <c r="BI61" s="38"/>
      <c r="BJ61" s="38"/>
      <c r="BK61" s="38"/>
      <c r="BL61" s="38"/>
      <c r="BM61" s="38"/>
      <c r="BN61" s="38"/>
      <c r="BO61" s="33"/>
      <c r="BP61" s="38"/>
      <c r="BQ61" s="33"/>
      <c r="BR61" s="33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</row>
    <row r="62" spans="1:195" s="20" customFormat="1" ht="21.75" customHeight="1" thickBot="1">
      <c r="A62" s="233" t="s">
        <v>117</v>
      </c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4"/>
      <c r="S62" s="234"/>
      <c r="T62" s="234"/>
      <c r="U62" s="234"/>
      <c r="V62" s="234"/>
      <c r="W62" s="234"/>
      <c r="X62" s="234"/>
      <c r="Y62" s="234"/>
      <c r="Z62" s="234"/>
      <c r="AA62" s="234"/>
      <c r="AB62" s="234"/>
      <c r="AC62" s="234"/>
      <c r="AD62" s="234"/>
      <c r="AE62" s="234"/>
      <c r="AF62" s="234"/>
      <c r="AG62" s="234"/>
      <c r="AH62" s="234"/>
      <c r="AI62" s="235"/>
      <c r="AJ62" s="236">
        <v>2</v>
      </c>
      <c r="AK62" s="164"/>
      <c r="AL62" s="164"/>
      <c r="AM62" s="164">
        <v>4</v>
      </c>
      <c r="AN62" s="164"/>
      <c r="AO62" s="164"/>
      <c r="AP62" s="164">
        <v>0</v>
      </c>
      <c r="AQ62" s="164"/>
      <c r="AR62" s="164"/>
      <c r="AS62" s="164"/>
      <c r="AT62" s="164"/>
      <c r="AU62" s="164"/>
      <c r="AV62" s="164"/>
      <c r="AW62" s="164"/>
      <c r="AX62" s="164"/>
      <c r="AY62" s="164"/>
      <c r="AZ62" s="164"/>
      <c r="BA62" s="164"/>
      <c r="BB62" s="164"/>
      <c r="BC62" s="164"/>
      <c r="BD62" s="165"/>
      <c r="BE62" s="166"/>
      <c r="BF62" s="38"/>
      <c r="BG62" s="38"/>
      <c r="BH62" s="38"/>
      <c r="BI62" s="38"/>
      <c r="BJ62" s="38"/>
      <c r="BK62" s="38"/>
      <c r="BL62" s="38"/>
      <c r="BM62" s="38"/>
      <c r="BN62" s="38"/>
      <c r="BO62" s="33"/>
      <c r="BP62" s="38"/>
      <c r="BQ62" s="33"/>
      <c r="BR62" s="33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</row>
    <row r="63" spans="1:195" s="20" customFormat="1" ht="21.75" customHeight="1" thickBot="1">
      <c r="A63" s="157" t="s">
        <v>119</v>
      </c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9"/>
      <c r="AJ63" s="162">
        <v>3</v>
      </c>
      <c r="AK63" s="163"/>
      <c r="AL63" s="163"/>
      <c r="AM63" s="163">
        <v>7</v>
      </c>
      <c r="AN63" s="163"/>
      <c r="AO63" s="163"/>
      <c r="AP63" s="163">
        <v>2</v>
      </c>
      <c r="AQ63" s="163"/>
      <c r="AR63" s="163"/>
      <c r="AS63" s="163"/>
      <c r="AT63" s="163"/>
      <c r="AU63" s="163"/>
      <c r="AV63" s="163"/>
      <c r="AW63" s="163"/>
      <c r="AX63" s="163"/>
      <c r="AY63" s="163"/>
      <c r="AZ63" s="163"/>
      <c r="BA63" s="163"/>
      <c r="BB63" s="163"/>
      <c r="BC63" s="163"/>
      <c r="BD63" s="172"/>
      <c r="BE63" s="173"/>
      <c r="BF63" s="38"/>
      <c r="BG63" s="38"/>
      <c r="BH63" s="38"/>
      <c r="BI63" s="38"/>
      <c r="BJ63" s="38"/>
      <c r="BK63" s="38"/>
      <c r="BL63" s="38"/>
      <c r="BM63" s="38"/>
      <c r="BN63" s="38"/>
      <c r="BO63" s="33"/>
      <c r="BP63" s="38"/>
      <c r="BQ63" s="33"/>
      <c r="BR63" s="33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</row>
    <row r="64" spans="1:195" s="20" customFormat="1" ht="21.75" customHeight="1">
      <c r="A64" s="157" t="s">
        <v>118</v>
      </c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9"/>
      <c r="AJ64" s="160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5"/>
      <c r="BE64" s="156"/>
      <c r="BF64" s="38"/>
      <c r="BG64" s="38"/>
      <c r="BH64" s="38"/>
      <c r="BI64" s="38"/>
      <c r="BJ64" s="38"/>
      <c r="BK64" s="38"/>
      <c r="BL64" s="38"/>
      <c r="BM64" s="38"/>
      <c r="BN64" s="38"/>
      <c r="BO64" s="33"/>
      <c r="BP64" s="38"/>
      <c r="BQ64" s="33"/>
      <c r="BR64" s="33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</row>
    <row r="65" spans="1:57" s="15" customFormat="1" ht="17.25" customHeight="1">
      <c r="A65" s="27"/>
      <c r="B65" s="27"/>
      <c r="T65" s="1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1"/>
      <c r="AV65" s="31"/>
      <c r="AW65" s="31"/>
      <c r="AX65" s="31"/>
      <c r="AY65" s="31"/>
      <c r="AZ65" s="31"/>
      <c r="BA65" s="31"/>
      <c r="BB65" s="31"/>
      <c r="BC65" s="31"/>
      <c r="BD65" s="32"/>
      <c r="BE65" s="32"/>
    </row>
    <row r="66" spans="1:57" s="18" customFormat="1" ht="18">
      <c r="A66" s="195"/>
      <c r="B66" s="195"/>
      <c r="C66" s="195"/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  <c r="R66" s="195"/>
      <c r="S66" s="195"/>
      <c r="T66" s="195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5"/>
    </row>
    <row r="67" spans="1:57" s="18" customFormat="1" ht="18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</row>
    <row r="68" spans="1:57" s="18" customFormat="1" ht="18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</row>
    <row r="69" spans="1:57" s="18" customFormat="1" ht="18">
      <c r="A69" s="28" t="s">
        <v>120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 t="s">
        <v>121</v>
      </c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</row>
    <row r="70" spans="1:57" s="18" customFormat="1" ht="18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</row>
    <row r="71" spans="1:57" s="15" customFormat="1" ht="17.25" customHeight="1">
      <c r="A71" s="27"/>
      <c r="B71" s="27"/>
      <c r="T71" s="1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1"/>
      <c r="AV71" s="31"/>
      <c r="AW71" s="31"/>
      <c r="AX71" s="31"/>
      <c r="AY71" s="31"/>
      <c r="AZ71" s="31"/>
      <c r="BA71" s="31"/>
      <c r="BB71" s="31"/>
      <c r="BC71" s="31"/>
      <c r="BD71" s="32"/>
      <c r="BE71" s="32"/>
    </row>
    <row r="72" spans="1:57" s="15" customFormat="1" ht="20.25" customHeight="1">
      <c r="AQ72" s="30"/>
      <c r="AR72" s="30"/>
      <c r="AS72" s="30"/>
      <c r="AT72" s="30"/>
      <c r="AU72" s="31"/>
      <c r="AV72" s="31"/>
      <c r="AW72" s="31"/>
      <c r="AX72" s="31"/>
      <c r="AY72" s="31"/>
      <c r="AZ72" s="31"/>
      <c r="BA72" s="31"/>
      <c r="BB72" s="31"/>
      <c r="BC72" s="31"/>
      <c r="BD72" s="32"/>
      <c r="BE72" s="32"/>
    </row>
    <row r="74" spans="1:57" ht="117" customHeight="1">
      <c r="C74" s="429"/>
      <c r="D74" s="429"/>
      <c r="E74" s="429"/>
      <c r="F74" s="429"/>
      <c r="G74" s="429"/>
      <c r="H74" s="429"/>
      <c r="I74" s="429"/>
      <c r="J74" s="429"/>
      <c r="K74" s="429"/>
      <c r="L74" s="429"/>
      <c r="M74" s="429"/>
    </row>
    <row r="75" spans="1:57" s="15" customFormat="1" ht="17.25" customHeight="1">
      <c r="A75" s="27"/>
      <c r="B75" s="27"/>
      <c r="T75" s="1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1"/>
      <c r="AV75" s="31"/>
      <c r="AW75" s="31"/>
      <c r="AX75" s="31"/>
      <c r="AY75" s="31"/>
      <c r="AZ75" s="31"/>
      <c r="BA75" s="31"/>
      <c r="BB75" s="31"/>
      <c r="BC75" s="31"/>
      <c r="BD75" s="32"/>
      <c r="BE75" s="32"/>
    </row>
    <row r="77" spans="1:57" ht="18">
      <c r="D77" s="18"/>
    </row>
    <row r="78" spans="1:57" ht="18">
      <c r="D78" s="18"/>
    </row>
    <row r="79" spans="1:57" ht="18">
      <c r="D79" s="18"/>
    </row>
  </sheetData>
  <sheetProtection selectLockedCells="1" selectUnlockedCells="1"/>
  <mergeCells count="596">
    <mergeCell ref="AT7:AU7"/>
    <mergeCell ref="AV7:AW7"/>
    <mergeCell ref="AX7:AY7"/>
    <mergeCell ref="AZ7:BA7"/>
    <mergeCell ref="Z7:AA7"/>
    <mergeCell ref="AB7:AC7"/>
    <mergeCell ref="AD7:AE7"/>
    <mergeCell ref="AF7:AG7"/>
    <mergeCell ref="AH7:AI7"/>
    <mergeCell ref="A58:B58"/>
    <mergeCell ref="C58:M58"/>
    <mergeCell ref="R58:S58"/>
    <mergeCell ref="T58:U58"/>
    <mergeCell ref="BD60:BE60"/>
    <mergeCell ref="AD60:AE60"/>
    <mergeCell ref="AF60:AG60"/>
    <mergeCell ref="AV60:AX60"/>
    <mergeCell ref="BD59:BE59"/>
    <mergeCell ref="AY60:BA60"/>
    <mergeCell ref="AJ60:AL60"/>
    <mergeCell ref="AM60:AO60"/>
    <mergeCell ref="AP60:AR60"/>
    <mergeCell ref="C74:M74"/>
    <mergeCell ref="A59:B59"/>
    <mergeCell ref="C59:M59"/>
    <mergeCell ref="R59:S59"/>
    <mergeCell ref="T59:U59"/>
    <mergeCell ref="V59:W59"/>
    <mergeCell ref="X59:Y59"/>
    <mergeCell ref="Z59:AA59"/>
    <mergeCell ref="AB59:AC59"/>
    <mergeCell ref="BD52:BE52"/>
    <mergeCell ref="AH57:AI57"/>
    <mergeCell ref="AJ57:AL57"/>
    <mergeCell ref="AM57:AO57"/>
    <mergeCell ref="AP57:AR57"/>
    <mergeCell ref="AS57:AU57"/>
    <mergeCell ref="X58:Y58"/>
    <mergeCell ref="Z58:AA58"/>
    <mergeCell ref="AB58:AC58"/>
    <mergeCell ref="AD58:AE58"/>
    <mergeCell ref="AF58:AG58"/>
    <mergeCell ref="AH58:AI58"/>
    <mergeCell ref="AJ58:AL58"/>
    <mergeCell ref="AM58:AO58"/>
    <mergeCell ref="AP58:AR58"/>
    <mergeCell ref="AP54:AR54"/>
    <mergeCell ref="BD58:BE58"/>
    <mergeCell ref="AF26:AG26"/>
    <mergeCell ref="M26:N26"/>
    <mergeCell ref="AJ25:BE25"/>
    <mergeCell ref="BD26:BE26"/>
    <mergeCell ref="O26:P26"/>
    <mergeCell ref="C26:D26"/>
    <mergeCell ref="E26:F26"/>
    <mergeCell ref="AU26:BC26"/>
    <mergeCell ref="BD51:BE51"/>
    <mergeCell ref="AM51:AO51"/>
    <mergeCell ref="AP51:AR51"/>
    <mergeCell ref="AS51:AU51"/>
    <mergeCell ref="AV51:AX51"/>
    <mergeCell ref="AY51:BA51"/>
    <mergeCell ref="BB51:BC51"/>
    <mergeCell ref="Q29:R29"/>
    <mergeCell ref="U29:AC29"/>
    <mergeCell ref="M27:N27"/>
    <mergeCell ref="C18:C21"/>
    <mergeCell ref="AJ26:AT26"/>
    <mergeCell ref="Q26:R26"/>
    <mergeCell ref="U26:AC26"/>
    <mergeCell ref="C24:BC24"/>
    <mergeCell ref="G26:H26"/>
    <mergeCell ref="I26:J26"/>
    <mergeCell ref="A25:Q25"/>
    <mergeCell ref="T25:AG25"/>
    <mergeCell ref="A29:B29"/>
    <mergeCell ref="C29:D29"/>
    <mergeCell ref="E29:F29"/>
    <mergeCell ref="G29:H29"/>
    <mergeCell ref="I29:J29"/>
    <mergeCell ref="K29:L29"/>
    <mergeCell ref="M28:N28"/>
    <mergeCell ref="O28:P28"/>
    <mergeCell ref="O29:P29"/>
    <mergeCell ref="AD26:AE26"/>
    <mergeCell ref="A26:B26"/>
    <mergeCell ref="K26:L26"/>
    <mergeCell ref="A37:BE37"/>
    <mergeCell ref="A38:B38"/>
    <mergeCell ref="C38:M38"/>
    <mergeCell ref="R38:S38"/>
    <mergeCell ref="T38:U38"/>
    <mergeCell ref="V38:W38"/>
    <mergeCell ref="X38:Y38"/>
    <mergeCell ref="Z38:AA38"/>
    <mergeCell ref="AB38:AC38"/>
    <mergeCell ref="AD38:AE38"/>
    <mergeCell ref="AF38:AG38"/>
    <mergeCell ref="AH38:AI38"/>
    <mergeCell ref="AJ38:AL38"/>
    <mergeCell ref="AM38:AO38"/>
    <mergeCell ref="AV38:AX38"/>
    <mergeCell ref="AY38:BA38"/>
    <mergeCell ref="BD38:BE38"/>
    <mergeCell ref="BD27:BE29"/>
    <mergeCell ref="AD29:AE29"/>
    <mergeCell ref="AF29:AG29"/>
    <mergeCell ref="A28:B28"/>
    <mergeCell ref="C28:D28"/>
    <mergeCell ref="E28:F28"/>
    <mergeCell ref="G28:H28"/>
    <mergeCell ref="I28:J28"/>
    <mergeCell ref="A27:B27"/>
    <mergeCell ref="C27:D27"/>
    <mergeCell ref="G27:H27"/>
    <mergeCell ref="I27:J27"/>
    <mergeCell ref="E27:F27"/>
    <mergeCell ref="AD27:AE28"/>
    <mergeCell ref="AJ27:AT29"/>
    <mergeCell ref="AU27:BC29"/>
    <mergeCell ref="AF27:AG28"/>
    <mergeCell ref="K27:L27"/>
    <mergeCell ref="M29:N29"/>
    <mergeCell ref="K28:L28"/>
    <mergeCell ref="O27:P27"/>
    <mergeCell ref="Q27:R27"/>
    <mergeCell ref="U27:AC28"/>
    <mergeCell ref="Q28:R28"/>
    <mergeCell ref="A1:BE1"/>
    <mergeCell ref="L18:P18"/>
    <mergeCell ref="AL18:AP18"/>
    <mergeCell ref="Z18:AC18"/>
    <mergeCell ref="AD18:AG18"/>
    <mergeCell ref="A8:BA8"/>
    <mergeCell ref="A17:BA17"/>
    <mergeCell ref="AZ18:BC18"/>
    <mergeCell ref="U18:Y18"/>
    <mergeCell ref="D18:G18"/>
    <mergeCell ref="AH18:AK18"/>
    <mergeCell ref="H18:K18"/>
    <mergeCell ref="Q18:T18"/>
    <mergeCell ref="AQ18:AT18"/>
    <mergeCell ref="AU18:AY18"/>
    <mergeCell ref="A2:I2"/>
    <mergeCell ref="A7:Y7"/>
    <mergeCell ref="AC11:AG11"/>
    <mergeCell ref="BB7:BC7"/>
    <mergeCell ref="AJ7:AK7"/>
    <mergeCell ref="AL7:AM7"/>
    <mergeCell ref="AN7:AO7"/>
    <mergeCell ref="AP7:AQ7"/>
    <mergeCell ref="AR7:AS7"/>
    <mergeCell ref="BD39:BE39"/>
    <mergeCell ref="AP39:AR39"/>
    <mergeCell ref="AP40:AR40"/>
    <mergeCell ref="AS40:AU40"/>
    <mergeCell ref="BB38:BC38"/>
    <mergeCell ref="AS39:AU39"/>
    <mergeCell ref="AV39:AX39"/>
    <mergeCell ref="AJ42:AL42"/>
    <mergeCell ref="AM42:AO42"/>
    <mergeCell ref="BD40:BE40"/>
    <mergeCell ref="BD41:BE41"/>
    <mergeCell ref="AY39:BA39"/>
    <mergeCell ref="AS38:AU38"/>
    <mergeCell ref="AF41:AG41"/>
    <mergeCell ref="AH41:AI41"/>
    <mergeCell ref="AJ41:AL41"/>
    <mergeCell ref="BB39:BC39"/>
    <mergeCell ref="AP42:AR42"/>
    <mergeCell ref="AS42:AU42"/>
    <mergeCell ref="AV42:AX42"/>
    <mergeCell ref="AY42:BA42"/>
    <mergeCell ref="BB42:BC42"/>
    <mergeCell ref="A44:B44"/>
    <mergeCell ref="AJ39:AL39"/>
    <mergeCell ref="AM39:AO39"/>
    <mergeCell ref="AM40:AO40"/>
    <mergeCell ref="AM46:AO46"/>
    <mergeCell ref="AP46:AR46"/>
    <mergeCell ref="AS46:AU46"/>
    <mergeCell ref="C41:M41"/>
    <mergeCell ref="R41:S41"/>
    <mergeCell ref="T41:U41"/>
    <mergeCell ref="V41:W41"/>
    <mergeCell ref="AP41:AR41"/>
    <mergeCell ref="AS41:AU41"/>
    <mergeCell ref="AM41:AO41"/>
    <mergeCell ref="C43:M43"/>
    <mergeCell ref="R43:S43"/>
    <mergeCell ref="T43:U43"/>
    <mergeCell ref="V43:W43"/>
    <mergeCell ref="X43:Y43"/>
    <mergeCell ref="AF44:AG44"/>
    <mergeCell ref="Z44:AA44"/>
    <mergeCell ref="AB44:AC44"/>
    <mergeCell ref="AD44:AE44"/>
    <mergeCell ref="AH44:AI44"/>
    <mergeCell ref="AB46:AC46"/>
    <mergeCell ref="AD46:AE46"/>
    <mergeCell ref="BM36:BN36"/>
    <mergeCell ref="BM37:BN37"/>
    <mergeCell ref="BM38:BN38"/>
    <mergeCell ref="AJ40:AL40"/>
    <mergeCell ref="BB41:BC41"/>
    <mergeCell ref="AP43:AR43"/>
    <mergeCell ref="AF43:AG43"/>
    <mergeCell ref="AH43:AI43"/>
    <mergeCell ref="AJ43:AL43"/>
    <mergeCell ref="AM43:AO43"/>
    <mergeCell ref="BD42:BE42"/>
    <mergeCell ref="AS43:AU43"/>
    <mergeCell ref="BB43:BC43"/>
    <mergeCell ref="BD43:BE43"/>
    <mergeCell ref="AV41:AX41"/>
    <mergeCell ref="AY41:BA41"/>
    <mergeCell ref="AV43:AX43"/>
    <mergeCell ref="AJ44:AL44"/>
    <mergeCell ref="AB42:AC42"/>
    <mergeCell ref="AD42:AE42"/>
    <mergeCell ref="AF42:AG42"/>
    <mergeCell ref="AH42:AI42"/>
    <mergeCell ref="A43:B43"/>
    <mergeCell ref="AB43:AC43"/>
    <mergeCell ref="AD43:AE43"/>
    <mergeCell ref="Z43:AA43"/>
    <mergeCell ref="A41:B41"/>
    <mergeCell ref="C42:M42"/>
    <mergeCell ref="R42:S42"/>
    <mergeCell ref="T42:U42"/>
    <mergeCell ref="V42:W42"/>
    <mergeCell ref="X42:Y42"/>
    <mergeCell ref="Z42:AA42"/>
    <mergeCell ref="A42:B42"/>
    <mergeCell ref="AM44:AO44"/>
    <mergeCell ref="A39:B39"/>
    <mergeCell ref="X41:Y41"/>
    <mergeCell ref="AH39:AI39"/>
    <mergeCell ref="AD40:AE40"/>
    <mergeCell ref="AF40:AG40"/>
    <mergeCell ref="AY43:BA43"/>
    <mergeCell ref="X45:Y45"/>
    <mergeCell ref="AF45:AG45"/>
    <mergeCell ref="AH45:AI45"/>
    <mergeCell ref="AJ45:AL45"/>
    <mergeCell ref="C44:M44"/>
    <mergeCell ref="R44:S44"/>
    <mergeCell ref="T44:U44"/>
    <mergeCell ref="V44:W44"/>
    <mergeCell ref="X44:Y44"/>
    <mergeCell ref="AS44:AU44"/>
    <mergeCell ref="AV44:AX44"/>
    <mergeCell ref="AY44:BA44"/>
    <mergeCell ref="AV45:AX45"/>
    <mergeCell ref="AY45:BA45"/>
    <mergeCell ref="AP44:AR44"/>
    <mergeCell ref="AP45:AR45"/>
    <mergeCell ref="C39:M39"/>
    <mergeCell ref="X46:Y46"/>
    <mergeCell ref="Z45:AA45"/>
    <mergeCell ref="AB45:AC45"/>
    <mergeCell ref="AD45:AE45"/>
    <mergeCell ref="Z46:AA46"/>
    <mergeCell ref="AH40:AI40"/>
    <mergeCell ref="BD45:BE45"/>
    <mergeCell ref="BD44:BE44"/>
    <mergeCell ref="BB44:BC44"/>
    <mergeCell ref="AH46:AI46"/>
    <mergeCell ref="AJ46:AL46"/>
    <mergeCell ref="Z41:AA41"/>
    <mergeCell ref="AB41:AC41"/>
    <mergeCell ref="AD41:AE41"/>
    <mergeCell ref="AV40:AX40"/>
    <mergeCell ref="AY40:BA40"/>
    <mergeCell ref="BB40:BC40"/>
    <mergeCell ref="BD46:BE46"/>
    <mergeCell ref="AV46:AX46"/>
    <mergeCell ref="AY46:BA46"/>
    <mergeCell ref="BB46:BC46"/>
    <mergeCell ref="AS45:AU45"/>
    <mergeCell ref="AM45:AO45"/>
    <mergeCell ref="BB45:BC45"/>
    <mergeCell ref="C46:M46"/>
    <mergeCell ref="R46:S46"/>
    <mergeCell ref="T46:U46"/>
    <mergeCell ref="V46:W46"/>
    <mergeCell ref="C45:M45"/>
    <mergeCell ref="R45:S45"/>
    <mergeCell ref="T45:U45"/>
    <mergeCell ref="V45:W45"/>
    <mergeCell ref="A46:B46"/>
    <mergeCell ref="A45:B45"/>
    <mergeCell ref="A47:B47"/>
    <mergeCell ref="C47:M47"/>
    <mergeCell ref="R47:S47"/>
    <mergeCell ref="T47:U47"/>
    <mergeCell ref="V47:W47"/>
    <mergeCell ref="X47:Y47"/>
    <mergeCell ref="Z47:AA47"/>
    <mergeCell ref="AB47:AC47"/>
    <mergeCell ref="AD47:AE47"/>
    <mergeCell ref="BB47:BC47"/>
    <mergeCell ref="BD47:BE47"/>
    <mergeCell ref="AY50:BA50"/>
    <mergeCell ref="BB50:BC50"/>
    <mergeCell ref="BD50:BE50"/>
    <mergeCell ref="AF50:AG50"/>
    <mergeCell ref="AH50:AI50"/>
    <mergeCell ref="AJ50:AL50"/>
    <mergeCell ref="AM50:AO50"/>
    <mergeCell ref="AP50:AR50"/>
    <mergeCell ref="AS50:AU50"/>
    <mergeCell ref="AV50:AX50"/>
    <mergeCell ref="AY47:BA47"/>
    <mergeCell ref="AV47:AX47"/>
    <mergeCell ref="AF47:AG47"/>
    <mergeCell ref="AH47:AI47"/>
    <mergeCell ref="AJ47:AL47"/>
    <mergeCell ref="AM47:AO47"/>
    <mergeCell ref="AP47:AR47"/>
    <mergeCell ref="AS47:AU47"/>
    <mergeCell ref="AF48:AG48"/>
    <mergeCell ref="AH48:AI48"/>
    <mergeCell ref="AJ48:AL48"/>
    <mergeCell ref="AM48:AO48"/>
    <mergeCell ref="A50:B50"/>
    <mergeCell ref="C50:M50"/>
    <mergeCell ref="R50:S50"/>
    <mergeCell ref="T50:U50"/>
    <mergeCell ref="V50:W50"/>
    <mergeCell ref="X50:Y50"/>
    <mergeCell ref="Z50:AA50"/>
    <mergeCell ref="AB50:AC50"/>
    <mergeCell ref="AD50:AE50"/>
    <mergeCell ref="BB55:BC55"/>
    <mergeCell ref="AM52:AO52"/>
    <mergeCell ref="A51:B51"/>
    <mergeCell ref="C51:M51"/>
    <mergeCell ref="R51:S51"/>
    <mergeCell ref="T51:U51"/>
    <mergeCell ref="V51:W51"/>
    <mergeCell ref="X51:Y51"/>
    <mergeCell ref="Z51:AA51"/>
    <mergeCell ref="AB51:AC51"/>
    <mergeCell ref="AD51:AE51"/>
    <mergeCell ref="AS54:AU54"/>
    <mergeCell ref="AV54:AX54"/>
    <mergeCell ref="AY54:BA54"/>
    <mergeCell ref="BB54:BC54"/>
    <mergeCell ref="AF51:AG51"/>
    <mergeCell ref="AH51:AI51"/>
    <mergeCell ref="AJ51:AL51"/>
    <mergeCell ref="AF52:AG52"/>
    <mergeCell ref="AH52:AI52"/>
    <mergeCell ref="AJ52:AL52"/>
    <mergeCell ref="BB52:BC52"/>
    <mergeCell ref="BD54:BE54"/>
    <mergeCell ref="T55:U55"/>
    <mergeCell ref="V55:W55"/>
    <mergeCell ref="A52:B52"/>
    <mergeCell ref="C52:M52"/>
    <mergeCell ref="R52:S52"/>
    <mergeCell ref="T52:U52"/>
    <mergeCell ref="V52:W52"/>
    <mergeCell ref="X52:Y52"/>
    <mergeCell ref="Z52:AA52"/>
    <mergeCell ref="AB52:AC52"/>
    <mergeCell ref="AD52:AE52"/>
    <mergeCell ref="BD55:BE55"/>
    <mergeCell ref="AJ55:AL55"/>
    <mergeCell ref="AM55:AO55"/>
    <mergeCell ref="AP55:AR55"/>
    <mergeCell ref="AS55:AU55"/>
    <mergeCell ref="AV55:AX55"/>
    <mergeCell ref="AY55:BA55"/>
    <mergeCell ref="AF55:AG55"/>
    <mergeCell ref="AP52:AR52"/>
    <mergeCell ref="AS52:AU52"/>
    <mergeCell ref="AV52:AX52"/>
    <mergeCell ref="AY52:BA52"/>
    <mergeCell ref="AM56:AO56"/>
    <mergeCell ref="AP56:AR56"/>
    <mergeCell ref="BD57:BE57"/>
    <mergeCell ref="X55:Y55"/>
    <mergeCell ref="Z55:AA55"/>
    <mergeCell ref="AB55:AC55"/>
    <mergeCell ref="AD55:AE55"/>
    <mergeCell ref="A53:BE53"/>
    <mergeCell ref="A54:B54"/>
    <mergeCell ref="C54:M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L54"/>
    <mergeCell ref="A55:B55"/>
    <mergeCell ref="C55:M55"/>
    <mergeCell ref="R55:S55"/>
    <mergeCell ref="AM54:AO54"/>
    <mergeCell ref="AD57:AE57"/>
    <mergeCell ref="AF57:AG57"/>
    <mergeCell ref="AV56:AX56"/>
    <mergeCell ref="AY56:BA56"/>
    <mergeCell ref="BB56:BC56"/>
    <mergeCell ref="BD56:BE56"/>
    <mergeCell ref="V58:W58"/>
    <mergeCell ref="A57:B57"/>
    <mergeCell ref="C57:M57"/>
    <mergeCell ref="R57:S57"/>
    <mergeCell ref="T57:U57"/>
    <mergeCell ref="V57:W57"/>
    <mergeCell ref="A56:B56"/>
    <mergeCell ref="C56:M56"/>
    <mergeCell ref="R56:S56"/>
    <mergeCell ref="T56:U56"/>
    <mergeCell ref="V56:W56"/>
    <mergeCell ref="X56:Y56"/>
    <mergeCell ref="Z56:AA56"/>
    <mergeCell ref="AB56:AC56"/>
    <mergeCell ref="AD56:AE56"/>
    <mergeCell ref="AF56:AG56"/>
    <mergeCell ref="AH56:AI56"/>
    <mergeCell ref="AJ56:AL56"/>
    <mergeCell ref="AS56:AU56"/>
    <mergeCell ref="AS58:AU58"/>
    <mergeCell ref="AV58:AX58"/>
    <mergeCell ref="AY58:BA58"/>
    <mergeCell ref="BB58:BC58"/>
    <mergeCell ref="AV57:AX57"/>
    <mergeCell ref="AY57:BA57"/>
    <mergeCell ref="BB57:BC57"/>
    <mergeCell ref="A60:M60"/>
    <mergeCell ref="R60:S60"/>
    <mergeCell ref="T60:U60"/>
    <mergeCell ref="V60:W60"/>
    <mergeCell ref="X60:Y60"/>
    <mergeCell ref="Z60:AA60"/>
    <mergeCell ref="AB60:AC60"/>
    <mergeCell ref="BB60:BC60"/>
    <mergeCell ref="AD59:AE59"/>
    <mergeCell ref="AF59:AG59"/>
    <mergeCell ref="AH59:AI59"/>
    <mergeCell ref="AJ59:AL59"/>
    <mergeCell ref="AS60:AU60"/>
    <mergeCell ref="X57:Y57"/>
    <mergeCell ref="Z57:AA57"/>
    <mergeCell ref="AB57:AC57"/>
    <mergeCell ref="AP61:AR61"/>
    <mergeCell ref="AS61:AU61"/>
    <mergeCell ref="AV61:AX61"/>
    <mergeCell ref="AY61:BA61"/>
    <mergeCell ref="AM64:AO64"/>
    <mergeCell ref="AP64:AR64"/>
    <mergeCell ref="AS64:AU64"/>
    <mergeCell ref="AV64:AX64"/>
    <mergeCell ref="AM59:AO59"/>
    <mergeCell ref="AP59:AR59"/>
    <mergeCell ref="AS59:AU59"/>
    <mergeCell ref="AV59:AX59"/>
    <mergeCell ref="AY59:BA59"/>
    <mergeCell ref="AY64:BA64"/>
    <mergeCell ref="BB59:BC59"/>
    <mergeCell ref="T40:U40"/>
    <mergeCell ref="R40:S40"/>
    <mergeCell ref="C40:M40"/>
    <mergeCell ref="Q34:Q36"/>
    <mergeCell ref="X34:Y36"/>
    <mergeCell ref="Z34:AA36"/>
    <mergeCell ref="AS36:AU36"/>
    <mergeCell ref="N33:N36"/>
    <mergeCell ref="O33:O36"/>
    <mergeCell ref="P33:Q33"/>
    <mergeCell ref="V33:W36"/>
    <mergeCell ref="R39:S39"/>
    <mergeCell ref="T39:U39"/>
    <mergeCell ref="V39:W39"/>
    <mergeCell ref="X39:Y39"/>
    <mergeCell ref="Z39:AA39"/>
    <mergeCell ref="AB39:AC39"/>
    <mergeCell ref="AD39:AE39"/>
    <mergeCell ref="AF39:AG39"/>
    <mergeCell ref="Z40:AA40"/>
    <mergeCell ref="X40:Y40"/>
    <mergeCell ref="V40:W40"/>
    <mergeCell ref="AP38:AR38"/>
    <mergeCell ref="A66:AH66"/>
    <mergeCell ref="A31:B36"/>
    <mergeCell ref="C31:M36"/>
    <mergeCell ref="N31:Q32"/>
    <mergeCell ref="R31:S36"/>
    <mergeCell ref="AJ31:BE31"/>
    <mergeCell ref="AP32:AU32"/>
    <mergeCell ref="AV32:BA32"/>
    <mergeCell ref="BB32:BE32"/>
    <mergeCell ref="BB36:BC36"/>
    <mergeCell ref="T32:U36"/>
    <mergeCell ref="V32:AC32"/>
    <mergeCell ref="AD32:AE36"/>
    <mergeCell ref="AF32:AG36"/>
    <mergeCell ref="AH32:AI36"/>
    <mergeCell ref="A40:B40"/>
    <mergeCell ref="AB40:AC40"/>
    <mergeCell ref="BD61:BE61"/>
    <mergeCell ref="A62:AI62"/>
    <mergeCell ref="AJ62:AL62"/>
    <mergeCell ref="AM62:AO62"/>
    <mergeCell ref="AP62:AR62"/>
    <mergeCell ref="AS62:AU62"/>
    <mergeCell ref="AV62:AX62"/>
    <mergeCell ref="A30:BE30"/>
    <mergeCell ref="AY34:BA34"/>
    <mergeCell ref="BB34:BC34"/>
    <mergeCell ref="BD34:BE34"/>
    <mergeCell ref="AJ35:BE35"/>
    <mergeCell ref="AV36:AX36"/>
    <mergeCell ref="AB34:AC36"/>
    <mergeCell ref="AM34:AO34"/>
    <mergeCell ref="AP34:AR34"/>
    <mergeCell ref="AS34:AU34"/>
    <mergeCell ref="AJ36:AL36"/>
    <mergeCell ref="AM36:AO36"/>
    <mergeCell ref="AP36:AR36"/>
    <mergeCell ref="AJ34:AL34"/>
    <mergeCell ref="AV34:AX34"/>
    <mergeCell ref="P34:P36"/>
    <mergeCell ref="AJ32:AO32"/>
    <mergeCell ref="X33:AC33"/>
    <mergeCell ref="AJ33:BE33"/>
    <mergeCell ref="AY36:BA36"/>
    <mergeCell ref="BD36:BE36"/>
    <mergeCell ref="T31:AI31"/>
    <mergeCell ref="AF46:AG46"/>
    <mergeCell ref="BB64:BC64"/>
    <mergeCell ref="BD64:BE64"/>
    <mergeCell ref="A64:AI64"/>
    <mergeCell ref="AJ64:AL64"/>
    <mergeCell ref="BM47:BN47"/>
    <mergeCell ref="A63:AI63"/>
    <mergeCell ref="AJ63:AL63"/>
    <mergeCell ref="AM63:AO63"/>
    <mergeCell ref="AP63:AR63"/>
    <mergeCell ref="AS63:AU63"/>
    <mergeCell ref="AV63:AX63"/>
    <mergeCell ref="AY63:BA63"/>
    <mergeCell ref="AY62:BA62"/>
    <mergeCell ref="BB62:BC62"/>
    <mergeCell ref="BD62:BE62"/>
    <mergeCell ref="A61:AI61"/>
    <mergeCell ref="AJ61:AL61"/>
    <mergeCell ref="AM61:AO61"/>
    <mergeCell ref="BB61:BC61"/>
    <mergeCell ref="BB63:BC63"/>
    <mergeCell ref="BD63:BE63"/>
    <mergeCell ref="AH60:AI60"/>
    <mergeCell ref="AH55:AI55"/>
    <mergeCell ref="AP48:AR48"/>
    <mergeCell ref="AS48:AU48"/>
    <mergeCell ref="AV48:AX48"/>
    <mergeCell ref="AY48:BA48"/>
    <mergeCell ref="BB48:BC48"/>
    <mergeCell ref="BD48:BE48"/>
    <mergeCell ref="BM48:BN48"/>
    <mergeCell ref="A48:B48"/>
    <mergeCell ref="C48:M48"/>
    <mergeCell ref="R48:S48"/>
    <mergeCell ref="T48:U48"/>
    <mergeCell ref="V48:W48"/>
    <mergeCell ref="X48:Y48"/>
    <mergeCell ref="Z48:AA48"/>
    <mergeCell ref="AB48:AC48"/>
    <mergeCell ref="AD48:AE48"/>
    <mergeCell ref="A49:B49"/>
    <mergeCell ref="C49:M49"/>
    <mergeCell ref="R49:S49"/>
    <mergeCell ref="T49:U49"/>
    <mergeCell ref="V49:W49"/>
    <mergeCell ref="X49:Y49"/>
    <mergeCell ref="Z49:AA49"/>
    <mergeCell ref="AB49:AC49"/>
    <mergeCell ref="AD49:AE49"/>
    <mergeCell ref="BD49:BE49"/>
    <mergeCell ref="BM49:BN49"/>
    <mergeCell ref="AF49:AG49"/>
    <mergeCell ref="AH49:AI49"/>
    <mergeCell ref="AJ49:AL49"/>
    <mergeCell ref="AM49:AO49"/>
    <mergeCell ref="AP49:AR49"/>
    <mergeCell ref="AS49:AU49"/>
    <mergeCell ref="AV49:AX49"/>
    <mergeCell ref="AY49:BA49"/>
    <mergeCell ref="BB49:BC49"/>
  </mergeCells>
  <phoneticPr fontId="6" type="noConversion"/>
  <conditionalFormatting sqref="C38:C39 C41:C42 C44:C49">
    <cfRule type="cellIs" dxfId="0" priority="1" stopIfTrue="1" operator="equal">
      <formula>0</formula>
    </cfRule>
  </conditionalFormatting>
  <pageMargins left="0.31496062992125984" right="0.23622047244094491" top="0.43307086614173229" bottom="0.19685039370078741" header="0.19685039370078741" footer="0.15748031496062992"/>
  <pageSetup paperSize="8" scale="54" firstPageNumber="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2__x0438__x0434__x0020__x043f__x043b__x0430__x043d__x0443_ xmlns="d2d784bd-9d7e-4b21-a7e9-845b57983b0b">НП</_x0412__x0438__x0434__x0020__x043f__x043b__x0430__x043d__x0443_>
    <j793742361a44dcabcc3bacb5111a483 xmlns="d2d784bd-9d7e-4b21-a7e9-845b57983b0b">
      <Terms xmlns="http://schemas.microsoft.com/office/infopath/2007/PartnerControls"/>
    </j793742361a44dcabcc3bacb5111a483>
    <_dlc_DocId xmlns="ebc816ae-07fa-4620-a20f-84b6f5a03195">KROK-293571492-16289</_dlc_DocId>
    <TaxCatchAll xmlns="ebc816ae-07fa-4620-a20f-84b6f5a03195" xsi:nil="true"/>
    <b1ca264ea03d46019f9e67ece465d7a3 xmlns="d2d784bd-9d7e-4b21-a7e9-845b57983b0b">
      <Terms xmlns="http://schemas.microsoft.com/office/infopath/2007/PartnerControls"/>
    </b1ca264ea03d46019f9e67ece465d7a3>
    <c664e1221f7843129adcae837a1dd5cb xmlns="d2d784bd-9d7e-4b21-a7e9-845b57983b0b">
      <Terms xmlns="http://schemas.microsoft.com/office/infopath/2007/PartnerControls"/>
    </c664e1221f7843129adcae837a1dd5cb>
    <o3dd98035345433187445f642b25d260 xmlns="d2d784bd-9d7e-4b21-a7e9-845b57983b0b">
      <Terms xmlns="http://schemas.microsoft.com/office/infopath/2007/PartnerControls"/>
    </o3dd98035345433187445f642b25d260>
    <_dlc_DocIdUrl xmlns="ebc816ae-07fa-4620-a20f-84b6f5a03195">
      <Url>https://livekrokedu.sharepoint.com/sites/KROK/EMD/_layouts/15/DocIdRedir.aspx?ID=KROK-293571492-16289</Url>
      <Description>KROK-293571492-16289</Description>
    </_dlc_DocIdUrl>
    <id19d5fd758b4077a1eb481768b049e5 xmlns="d2d784bd-9d7e-4b21-a7e9-845b57983b0b">
      <Terms xmlns="http://schemas.microsoft.com/office/infopath/2007/PartnerControls"/>
    </id19d5fd758b4077a1eb481768b049e5>
    <jf6ed2f3f1c24c9bbd4a742d4fec14ef xmlns="d2d784bd-9d7e-4b21-a7e9-845b57983b0b">
      <Terms xmlns="http://schemas.microsoft.com/office/infopath/2007/PartnerControls"/>
    </jf6ed2f3f1c24c9bbd4a742d4fec14ef>
    <k03c81467cd146eba78ca630097df590 xmlns="d2d784bd-9d7e-4b21-a7e9-845b57983b0b">
      <Terms xmlns="http://schemas.microsoft.com/office/infopath/2007/PartnerControls"/>
    </k03c81467cd146eba78ca630097df590>
    <lcf76f155ced4ddcb4097134ff3c332f xmlns="d2d784bd-9d7e-4b21-a7e9-845b57983b0b">
      <Terms xmlns="http://schemas.microsoft.com/office/infopath/2007/PartnerControls"/>
    </lcf76f155ced4ddcb4097134ff3c332f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E91A61F21B8B948A30F9DF988E384F1" ma:contentTypeVersion="104" ma:contentTypeDescription="Створення нового документа." ma:contentTypeScope="" ma:versionID="f91e37aeae103cc673bfe510b2a4436e">
  <xsd:schema xmlns:xsd="http://www.w3.org/2001/XMLSchema" xmlns:xs="http://www.w3.org/2001/XMLSchema" xmlns:p="http://schemas.microsoft.com/office/2006/metadata/properties" xmlns:ns1="http://schemas.microsoft.com/sharepoint/v3" xmlns:ns2="d2d784bd-9d7e-4b21-a7e9-845b57983b0b" xmlns:ns3="ebc816ae-07fa-4620-a20f-84b6f5a03195" targetNamespace="http://schemas.microsoft.com/office/2006/metadata/properties" ma:root="true" ma:fieldsID="9871e8d197b98630ae3fe25a5c8861b5" ns1:_="" ns2:_="" ns3:_="">
    <xsd:import namespace="http://schemas.microsoft.com/sharepoint/v3"/>
    <xsd:import namespace="d2d784bd-9d7e-4b21-a7e9-845b57983b0b"/>
    <xsd:import namespace="ebc816ae-07fa-4620-a20f-84b6f5a03195"/>
    <xsd:element name="properties">
      <xsd:complexType>
        <xsd:sequence>
          <xsd:element name="documentManagement">
            <xsd:complexType>
              <xsd:all>
                <xsd:element ref="ns2:_x0412__x0438__x0434__x0020__x043f__x043b__x0430__x043d__x0443_" minOccurs="0"/>
                <xsd:element ref="ns2:k03c81467cd146eba78ca630097df590" minOccurs="0"/>
                <xsd:element ref="ns3:TaxCatchAll" minOccurs="0"/>
                <xsd:element ref="ns2:b1ca264ea03d46019f9e67ece465d7a3" minOccurs="0"/>
                <xsd:element ref="ns2:o3dd98035345433187445f642b25d260" minOccurs="0"/>
                <xsd:element ref="ns2:j793742361a44dcabcc3bacb5111a483" minOccurs="0"/>
                <xsd:element ref="ns2:c664e1221f7843129adcae837a1dd5cb" minOccurs="0"/>
                <xsd:element ref="ns2:id19d5fd758b4077a1eb481768b049e5" minOccurs="0"/>
                <xsd:element ref="ns2:MediaServiceMetadata" minOccurs="0"/>
                <xsd:element ref="ns2:MediaServiceFastMetadata" minOccurs="0"/>
                <xsd:element ref="ns3:_dlc_DocId" minOccurs="0"/>
                <xsd:element ref="ns3:_dlc_DocIdUrl" minOccurs="0"/>
                <xsd:element ref="ns3:_dlc_DocIdPersistId" minOccurs="0"/>
                <xsd:element ref="ns2:jf6ed2f3f1c24c9bbd4a742d4fec14ef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1:_dlc_Exempt" minOccurs="0"/>
                <xsd:element ref="ns1:_dlc_ExpireDateSaved" minOccurs="0"/>
                <xsd:element ref="ns1:_dlc_ExpireDat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40" nillable="true" ma:displayName="Виключено з політики" ma:hidden="true" ma:internalName="_dlc_Exempt" ma:readOnly="true">
      <xsd:simpleType>
        <xsd:restriction base="dms:Unknown"/>
      </xsd:simpleType>
    </xsd:element>
    <xsd:element name="_dlc_ExpireDateSaved" ma:index="41" nillable="true" ma:displayName="Вихідний термін дії" ma:hidden="true" ma:internalName="_dlc_ExpireDateSaved" ma:readOnly="true">
      <xsd:simpleType>
        <xsd:restriction base="dms:DateTime"/>
      </xsd:simpleType>
    </xsd:element>
    <xsd:element name="_dlc_ExpireDate" ma:index="42" nillable="true" ma:displayName="Термін дії" ma:hidden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784bd-9d7e-4b21-a7e9-845b57983b0b" elementFormDefault="qualified">
    <xsd:import namespace="http://schemas.microsoft.com/office/2006/documentManagement/types"/>
    <xsd:import namespace="http://schemas.microsoft.com/office/infopath/2007/PartnerControls"/>
    <xsd:element name="_x0412__x0438__x0434__x0020__x043f__x043b__x0430__x043d__x0443_" ma:index="7" nillable="true" ma:displayName="Вид плану" ma:default="НП" ma:format="Dropdown" ma:internalName="_x0412__x0438__x0434__x0020__x043f__x043b__x0430__x043d__x0443_">
      <xsd:simpleType>
        <xsd:restriction base="dms:Choice">
          <xsd:enumeration value="НП"/>
          <xsd:enumeration value="РНП"/>
        </xsd:restriction>
      </xsd:simpleType>
    </xsd:element>
    <xsd:element name="k03c81467cd146eba78ca630097df590" ma:index="12" nillable="true" ma:taxonomy="true" ma:internalName="k03c81467cd146eba78ca630097df590" ma:taxonomyFieldName="_x0421__x0442__x0443__x043f__x0456__x043d__x044c__x0020__x043e__x0441__x0432__x0456__x0442__x0438_" ma:displayName="Ступінь освіти" ma:default="" ma:fieldId="{403c8146-7cd1-46eb-a78c-a630097df590}" ma:sspId="fc011cf1-cf52-437b-824f-27f9426abd81" ma:termSetId="86cd37c5-c76f-49d3-a27b-0135e149af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1ca264ea03d46019f9e67ece465d7a3" ma:index="14" nillable="true" ma:taxonomy="true" ma:internalName="b1ca264ea03d46019f9e67ece465d7a3" ma:taxonomyFieldName="_x041a__x0443__x0440__x0441_" ma:displayName="Курс" ma:default="" ma:fieldId="{b1ca264e-a03d-4601-9f9e-67ece465d7a3}" ma:sspId="fc011cf1-cf52-437b-824f-27f9426abd81" ma:termSetId="3ba4829a-268d-406b-b032-bb18114415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3dd98035345433187445f642b25d260" ma:index="15" nillable="true" ma:taxonomy="true" ma:internalName="o3dd98035345433187445f642b25d260" ma:taxonomyFieldName="_x041a__x0430__x0444__x0435__x0434__x0440__x0430_" ma:displayName="Кафедра" ma:readOnly="false" ma:default="" ma:fieldId="{83dd9803-5345-4331-8744-5f642b25d260}" ma:sspId="fc011cf1-cf52-437b-824f-27f9426abd81" ma:termSetId="68a52366-c662-4917-953f-71413ea9c795" ma:anchorId="74cfd6a5-5121-47cd-be98-6f5c15dccd9e" ma:open="false" ma:isKeyword="false">
      <xsd:complexType>
        <xsd:sequence>
          <xsd:element ref="pc:Terms" minOccurs="0" maxOccurs="1"/>
        </xsd:sequence>
      </xsd:complexType>
    </xsd:element>
    <xsd:element name="j793742361a44dcabcc3bacb5111a483" ma:index="16" nillable="true" ma:taxonomy="true" ma:internalName="j793742361a44dcabcc3bacb5111a483" ma:taxonomyFieldName="_x041d__x0430__x0432__x0447__x0430__x043b__x044c__x043d__x0438__x0439__x0020__x0440__x0456__x043a_" ma:displayName="Навчальний рік" ma:default="" ma:fieldId="{37937423-61a4-4dca-bcc3-bacb5111a483}" ma:sspId="fc011cf1-cf52-437b-824f-27f9426abd81" ma:termSetId="d0c67e31-bea7-4fe1-afb1-55fd24ecbe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664e1221f7843129adcae837a1dd5cb" ma:index="17" nillable="true" ma:taxonomy="true" ma:internalName="c664e1221f7843129adcae837a1dd5cb" ma:taxonomyFieldName="_x0424__x043e__x0440__x043c__x0430__x0020__x043d__x0430__x0432__x0447__x0430__x043d__x043d__x044f_" ma:displayName="Форма навчання" ma:default="" ma:fieldId="{c664e122-1f78-4312-9adc-ae837a1dd5cb}" ma:sspId="fc011cf1-cf52-437b-824f-27f9426abd81" ma:termSetId="24a9b201-9837-4021-8c4c-c58d686fbb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d19d5fd758b4077a1eb481768b049e5" ma:index="18" nillable="true" ma:taxonomy="true" ma:internalName="id19d5fd758b4077a1eb481768b049e5" ma:taxonomyFieldName="_x041e__x0441__x0432__x0456__x0442__x043d__x044f__x0020__x043f__x0440__x043e__x0433__x0440__x0430__x043c__x0430_" ma:displayName="Освітня програма" ma:default="" ma:fieldId="{2d19d5fd-758b-4077-a1eb-481768b049e5}" ma:sspId="fc011cf1-cf52-437b-824f-27f9426abd81" ma:termSetId="ff38d5ab-9b71-4c5e-9f9e-81dfc3f0a6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jf6ed2f3f1c24c9bbd4a742d4fec14ef" ma:index="24" nillable="true" ma:taxonomy="true" ma:internalName="jf6ed2f3f1c24c9bbd4a742d4fec14ef" ma:taxonomyFieldName="_x0421__x043f__x0435__x0446__x0456__x0430__x043b__x044c__x043d__x0456__x0441__x0442__x044c_" ma:displayName="Спеціальність" ma:default="" ma:fieldId="{3f6ed2f3-f1c2-4c9b-bd4a-742d4fec14ef}" ma:sspId="fc011cf1-cf52-437b-824f-27f9426abd81" ma:termSetId="ff38d5ab-9b71-4c5e-9f9e-81dfc3f0a6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AutoTags" ma:index="31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3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9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fc011cf1-cf52-437b-824f-27f9426abd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816ae-07fa-4620-a20f-84b6f5a0319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description="" ma:hidden="true" ma:list="{3b9e38b4-2370-4dce-9bcf-4aa6528e8a95}" ma:internalName="TaxCatchAll" ma:showField="CatchAllData" ma:web="ebc816ae-07fa-4620-a20f-84b6f5a031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1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22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9" nillable="true" ma:displayName="Спільний доступ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Відомості про тих, хто має доступ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Тип вмісту"/>
        <xsd:element ref="dc:title" minOccurs="0" maxOccurs="1" ma:index="1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p:Policy xmlns:p="office.server.policy" id="" local="true">
  <p:Name>Документ</p:Name>
  <p:Description/>
  <p:Statement/>
  <p:PolicyItems>
    <p:PolicyItem featureId="Microsoft.Office.RecordsManagement.PolicyFeatures.Expiration" staticId="0x0101008E91A61F21B8B948A30F9DF988E384F1" UniqueId="0b9996d7-19ba-42ca-bc7c-0518c713a1c4">
      <p:Name>Збереження</p:Name>
      <p:Description>Автоматичне планування вмісту для обробки та виконання дії збереження вмісту за досягнення ним установленого терміну.</p:Description>
      <p:CustomData/>
    </p:PolicyItem>
  </p:PolicyItems>
</p:Policy>
</file>

<file path=customXml/item6.xml><?xml version="1.0" encoding="utf-8"?>
<LongProperties xmlns="http://schemas.microsoft.com/office/2006/metadata/longProperties"/>
</file>

<file path=customXml/item7.xml><?xml version="1.0" encoding="utf-8"?>
<?mso-contentType ?>
<PolicyDirtyBag xmlns="microsoft.office.server.policy.changes">
  <Microsoft.Office.RecordsManagement.PolicyFeatures.Expiration op="Change"/>
</PolicyDirtyBag>
</file>

<file path=customXml/itemProps1.xml><?xml version="1.0" encoding="utf-8"?>
<ds:datastoreItem xmlns:ds="http://schemas.openxmlformats.org/officeDocument/2006/customXml" ds:itemID="{BB3F6E70-76EF-4B01-91FA-EDF576B6553A}">
  <ds:schemaRefs>
    <ds:schemaRef ds:uri="http://schemas.microsoft.com/office/2006/metadata/properties"/>
    <ds:schemaRef ds:uri="http://schemas.microsoft.com/office/infopath/2007/PartnerControls"/>
    <ds:schemaRef ds:uri="d2d784bd-9d7e-4b21-a7e9-845b57983b0b"/>
    <ds:schemaRef ds:uri="ebc816ae-07fa-4620-a20f-84b6f5a03195"/>
  </ds:schemaRefs>
</ds:datastoreItem>
</file>

<file path=customXml/itemProps2.xml><?xml version="1.0" encoding="utf-8"?>
<ds:datastoreItem xmlns:ds="http://schemas.openxmlformats.org/officeDocument/2006/customXml" ds:itemID="{B501800E-DEDA-41A8-A615-83725B39208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535F90B-C0E9-49CD-9B83-1C1A81191FB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21F0F88-542F-41EB-BC78-4FDBD1E15C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2d784bd-9d7e-4b21-a7e9-845b57983b0b"/>
    <ds:schemaRef ds:uri="ebc816ae-07fa-4620-a20f-84b6f5a031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FE6961C-3293-4780-ADBC-67B27CAD5039}">
  <ds:schemaRefs>
    <ds:schemaRef ds:uri="office.server.policy"/>
  </ds:schemaRefs>
</ds:datastoreItem>
</file>

<file path=customXml/itemProps6.xml><?xml version="1.0" encoding="utf-8"?>
<ds:datastoreItem xmlns:ds="http://schemas.openxmlformats.org/officeDocument/2006/customXml" ds:itemID="{1F5BF152-22C6-4031-ABC7-B30F7371C280}">
  <ds:schemaRefs>
    <ds:schemaRef ds:uri="http://schemas.microsoft.com/office/2006/metadata/longProperties"/>
  </ds:schemaRefs>
</ds:datastoreItem>
</file>

<file path=customXml/itemProps7.xml><?xml version="1.0" encoding="utf-8"?>
<ds:datastoreItem xmlns:ds="http://schemas.openxmlformats.org/officeDocument/2006/customXml" ds:itemID="{60A635BE-63EB-4B21-B903-C5D5902153AD}">
  <ds:schemaRefs>
    <ds:schemaRef ds:uri="microsoft.office.server.policy.chang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Медіація 2025</vt:lpstr>
      <vt:lpstr>'Медіація 2025'!Print_Area</vt:lpstr>
    </vt:vector>
  </TitlesOfParts>
  <Manager/>
  <Company>KROK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l_sholomitskaya</dc:creator>
  <cp:keywords/>
  <dc:description/>
  <cp:lastModifiedBy>Левченко Діана Сергіївна</cp:lastModifiedBy>
  <cp:revision/>
  <dcterms:created xsi:type="dcterms:W3CDTF">2016-10-11T13:15:55Z</dcterms:created>
  <dcterms:modified xsi:type="dcterms:W3CDTF">2025-10-30T21:54:10Z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KROK-293571492-14651</vt:lpwstr>
  </property>
  <property fmtid="{D5CDD505-2E9C-101B-9397-08002B2CF9AE}" pid="3" name="_dlc_DocIdItemGuid">
    <vt:lpwstr>d2841ed2-e573-483c-a9fa-7e802b8ac714</vt:lpwstr>
  </property>
  <property fmtid="{D5CDD505-2E9C-101B-9397-08002B2CF9AE}" pid="4" name="_dlc_DocIdUrl">
    <vt:lpwstr>https://livekrokedu.sharepoint.com/sites/KROK/EMD/_layouts/15/DocIdRedir.aspx?ID=KROK-293571492-14651, KROK-293571492-14651</vt:lpwstr>
  </property>
  <property fmtid="{D5CDD505-2E9C-101B-9397-08002B2CF9AE}" pid="5" name="b1ca264ea03d46019f9e67ece465d7a3">
    <vt:lpwstr/>
  </property>
  <property fmtid="{D5CDD505-2E9C-101B-9397-08002B2CF9AE}" pid="6" name="id19d5fd758b4077a1eb481768b049e5">
    <vt:lpwstr/>
  </property>
  <property fmtid="{D5CDD505-2E9C-101B-9397-08002B2CF9AE}" pid="7" name="jf6ed2f3f1c24c9bbd4a742d4fec14ef">
    <vt:lpwstr/>
  </property>
  <property fmtid="{D5CDD505-2E9C-101B-9397-08002B2CF9AE}" pid="8" name="TaxCatchAll">
    <vt:lpwstr/>
  </property>
  <property fmtid="{D5CDD505-2E9C-101B-9397-08002B2CF9AE}" pid="9" name="o3dd98035345433187445f642b25d260">
    <vt:lpwstr/>
  </property>
  <property fmtid="{D5CDD505-2E9C-101B-9397-08002B2CF9AE}" pid="10" name="Вид плану">
    <vt:lpwstr>НП</vt:lpwstr>
  </property>
  <property fmtid="{D5CDD505-2E9C-101B-9397-08002B2CF9AE}" pid="11" name="j793742361a44dcabcc3bacb5111a483">
    <vt:lpwstr/>
  </property>
  <property fmtid="{D5CDD505-2E9C-101B-9397-08002B2CF9AE}" pid="12" name="k03c81467cd146eba78ca630097df590">
    <vt:lpwstr/>
  </property>
  <property fmtid="{D5CDD505-2E9C-101B-9397-08002B2CF9AE}" pid="13" name="c664e1221f7843129adcae837a1dd5cb">
    <vt:lpwstr/>
  </property>
  <property fmtid="{D5CDD505-2E9C-101B-9397-08002B2CF9AE}" pid="14" name="ItemRetentionFormula">
    <vt:lpwstr/>
  </property>
  <property fmtid="{D5CDD505-2E9C-101B-9397-08002B2CF9AE}" pid="15" name="_dlc_policyId">
    <vt:lpwstr>0x0101008E91A61F21B8B948A30F9DF988E384F1</vt:lpwstr>
  </property>
  <property fmtid="{D5CDD505-2E9C-101B-9397-08002B2CF9AE}" pid="16" name="ContentTypeId">
    <vt:lpwstr>0x0101008E91A61F21B8B948A30F9DF988E384F1</vt:lpwstr>
  </property>
  <property fmtid="{D5CDD505-2E9C-101B-9397-08002B2CF9AE}" pid="17" name="MediaServiceImageTags">
    <vt:lpwstr/>
  </property>
  <property fmtid="{D5CDD505-2E9C-101B-9397-08002B2CF9AE}" pid="18" name="_x0424__x043e__x0440__x043c__x0430__x0020__x043d__x0430__x0432__x0447__x0430__x043d__x043d__x044f_">
    <vt:lpwstr/>
  </property>
  <property fmtid="{D5CDD505-2E9C-101B-9397-08002B2CF9AE}" pid="19" name="_x0421__x0442__x0443__x043f__x0456__x043d__x044c__x0020__x043e__x0441__x0432__x0456__x0442__x0438_">
    <vt:lpwstr/>
  </property>
  <property fmtid="{D5CDD505-2E9C-101B-9397-08002B2CF9AE}" pid="20" name="_x0421__x043f__x0435__x0446__x0456__x0430__x043b__x044c__x043d__x0456__x0441__x0442__x044c_">
    <vt:lpwstr/>
  </property>
  <property fmtid="{D5CDD505-2E9C-101B-9397-08002B2CF9AE}" pid="21" name="_x041d__x0430__x0432__x0447__x0430__x043b__x044c__x043d__x0438__x0439__x0020__x0440__x0456__x043a_">
    <vt:lpwstr/>
  </property>
  <property fmtid="{D5CDD505-2E9C-101B-9397-08002B2CF9AE}" pid="22" name="_x041a__x0430__x0444__x0435__x0434__x0440__x0430_">
    <vt:lpwstr/>
  </property>
  <property fmtid="{D5CDD505-2E9C-101B-9397-08002B2CF9AE}" pid="23" name="_x041e__x0441__x0432__x0456__x0442__x043d__x044f__x0020__x043f__x0440__x043e__x0433__x0440__x0430__x043c__x0430_">
    <vt:lpwstr/>
  </property>
  <property fmtid="{D5CDD505-2E9C-101B-9397-08002B2CF9AE}" pid="24" name="_x041a__x0443__x0440__x0441_">
    <vt:lpwstr/>
  </property>
  <property fmtid="{D5CDD505-2E9C-101B-9397-08002B2CF9AE}" pid="25" name="Навчальний рік">
    <vt:lpwstr/>
  </property>
  <property fmtid="{D5CDD505-2E9C-101B-9397-08002B2CF9AE}" pid="26" name="Спеціальність">
    <vt:lpwstr/>
  </property>
  <property fmtid="{D5CDD505-2E9C-101B-9397-08002B2CF9AE}" pid="27" name="Форма навчання">
    <vt:lpwstr/>
  </property>
  <property fmtid="{D5CDD505-2E9C-101B-9397-08002B2CF9AE}" pid="28" name="Кафедра">
    <vt:lpwstr/>
  </property>
  <property fmtid="{D5CDD505-2E9C-101B-9397-08002B2CF9AE}" pid="29" name="Освітня програма">
    <vt:lpwstr/>
  </property>
  <property fmtid="{D5CDD505-2E9C-101B-9397-08002B2CF9AE}" pid="30" name="Курс">
    <vt:lpwstr/>
  </property>
  <property fmtid="{D5CDD505-2E9C-101B-9397-08002B2CF9AE}" pid="31" name="Ступінь освіти">
    <vt:lpwstr/>
  </property>
</Properties>
</file>